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96" windowHeight="5280" tabRatio="860" activeTab="0"/>
  </bookViews>
  <sheets>
    <sheet name="Info" sheetId="1" r:id="rId1"/>
    <sheet name="Revenus" sheetId="2" r:id="rId2"/>
    <sheet name="Personnel" sheetId="3" r:id="rId3"/>
    <sheet name="Charges externes" sheetId="4" r:id="rId4"/>
    <sheet name="Personnel - Calculs" sheetId="5" state="hidden" r:id="rId5"/>
    <sheet name="Revenus - Calculs" sheetId="6" state="hidden" r:id="rId6"/>
    <sheet name="Charges variables - Calculs" sheetId="7" state="hidden" r:id="rId7"/>
    <sheet name="Investissements" sheetId="8" r:id="rId8"/>
    <sheet name="Financements" sheetId="9" r:id="rId9"/>
    <sheet name="Dettes - Calculs" sheetId="10" state="hidden" r:id="rId10"/>
    <sheet name="Synthèse" sheetId="11" r:id="rId11"/>
    <sheet name="Trésorerie" sheetId="12" state="hidden" r:id="rId12"/>
  </sheets>
  <definedNames/>
  <calcPr fullCalcOnLoad="1"/>
</workbook>
</file>

<file path=xl/sharedStrings.xml><?xml version="1.0" encoding="utf-8"?>
<sst xmlns="http://schemas.openxmlformats.org/spreadsheetml/2006/main" count="237" uniqueCount="112">
  <si>
    <t>Description</t>
  </si>
  <si>
    <t>Capital</t>
  </si>
  <si>
    <t>Marketing</t>
  </si>
  <si>
    <t>Telephone</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</si>
  <si>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</si>
  <si>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</si>
  <si>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</si>
  <si>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</si>
  <si>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</si>
  <si>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</si>
  <si>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</si>
  <si>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</si>
  <si>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</si>
  <si>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</si>
  <si>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</si>
  <si>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</si>
  <si>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</si>
  <si>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</si>
  <si>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</si>
  <si>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</si>
  <si>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</si>
  <si>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</si>
  <si>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</si>
  <si>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</si>
  <si>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</si>
  <si>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</si>
  <si>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</si>
  <si>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</si>
  <si>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t>
  </si>
  <si>
    <t>Auteur : Remi BERTHIER</t>
  </si>
  <si>
    <t>http://www.fisy.fr/</t>
  </si>
  <si>
    <t>Construire son business model et sa stratégie</t>
  </si>
  <si>
    <t>Gérer votre trésorerie et structurer votre plan de financement</t>
  </si>
  <si>
    <t xml:space="preserve">Itérer et améliorer votre projet de startup </t>
  </si>
  <si>
    <t>Exporter votre prévisionnel pour votre Business Plan</t>
  </si>
  <si>
    <t>PARTENAIRES</t>
  </si>
  <si>
    <t>Revenus</t>
  </si>
  <si>
    <t xml:space="preserve">Revenu 
(par unité) </t>
  </si>
  <si>
    <t xml:space="preserve">Charges variables
(par unité) </t>
  </si>
  <si>
    <t>Commandes prévisionnelles (nombre d'unités)</t>
  </si>
  <si>
    <t>Année 1</t>
  </si>
  <si>
    <t>Année 2</t>
  </si>
  <si>
    <t>Année 3</t>
  </si>
  <si>
    <t>Année 4</t>
  </si>
  <si>
    <t>Année 5</t>
  </si>
  <si>
    <t>T1</t>
  </si>
  <si>
    <t>T2</t>
  </si>
  <si>
    <t>T3</t>
  </si>
  <si>
    <t>T4</t>
  </si>
  <si>
    <t>Note : Renseigner les modèles de revenus, les charges variables et les prévisions de commandes associées. FISY calcul automatiquement les revenus et couts globaux.</t>
  </si>
  <si>
    <t>Personnel</t>
  </si>
  <si>
    <t xml:space="preserve"> Info : Renseigner le salaire et le nombre prévisionnel d'employés. </t>
  </si>
  <si>
    <t>Salaires annuels bruts</t>
  </si>
  <si>
    <t>Personnel - Calculs</t>
  </si>
  <si>
    <t>Calculs des salaires</t>
  </si>
  <si>
    <t>Taux de charges</t>
  </si>
  <si>
    <t>Charges externes</t>
  </si>
  <si>
    <t>Info : Renseigner les prévisions de charges externes avec une partie fixe et variable. FISY calcule automatiquement les charges à partir de ces informations.</t>
  </si>
  <si>
    <t>Synthèse</t>
  </si>
  <si>
    <t>Charges annuelles fixes</t>
  </si>
  <si>
    <t>Charges variables annuelles 
(% des revenus)</t>
  </si>
  <si>
    <t>Ventes</t>
  </si>
  <si>
    <t>Immobilier</t>
  </si>
  <si>
    <t>Juridique et comptable</t>
  </si>
  <si>
    <t>Informatique</t>
  </si>
  <si>
    <t>Fournitures</t>
  </si>
  <si>
    <t>Impression et frais postaux</t>
  </si>
  <si>
    <t>Assurance</t>
  </si>
  <si>
    <t>Frais bancaires</t>
  </si>
  <si>
    <t>Services</t>
  </si>
  <si>
    <t>Investissements</t>
  </si>
  <si>
    <t>Info : Renseigner les investissements prévisionnels. FISY calcule l'amortissement sur une base de 5 ans.</t>
  </si>
  <si>
    <t>Financements</t>
  </si>
  <si>
    <t>Info : Renseigner les financements prévisionnels.</t>
  </si>
  <si>
    <t>Dettes</t>
  </si>
  <si>
    <t>Subventions</t>
  </si>
  <si>
    <t>Calculs des revenus</t>
  </si>
  <si>
    <t>Revenus - Calculs</t>
  </si>
  <si>
    <t>Charges variables - Calculs</t>
  </si>
  <si>
    <t>Dettes - Calculs</t>
  </si>
  <si>
    <t>Remboursement</t>
  </si>
  <si>
    <t>Dette nette</t>
  </si>
  <si>
    <t>Trésorerie</t>
  </si>
  <si>
    <t>Trésorerie début de mois</t>
  </si>
  <si>
    <t>Trésorerie fin de mois</t>
  </si>
  <si>
    <t>Charges variables</t>
  </si>
  <si>
    <t>Remboursement dettes</t>
  </si>
  <si>
    <t>Point mort</t>
  </si>
  <si>
    <t>Marge brute</t>
  </si>
  <si>
    <t>Excédent Brut d'Exploitation (EBE)</t>
  </si>
  <si>
    <t>Résultat d'Exploitation (Rex)</t>
  </si>
  <si>
    <t>% du CA</t>
  </si>
  <si>
    <t>Chiffre d'affaires (CA)</t>
  </si>
  <si>
    <t>Dette / Capital</t>
  </si>
  <si>
    <t>Dette / Rex</t>
  </si>
  <si>
    <t>Dividendes / Capital</t>
  </si>
  <si>
    <t xml:space="preserve">Info : Analyser les résultats financiers. Vérifier l'équilibre financier et de trésorerie. Essayer de faire varier les hypothèses pour en mesurer l'impact sur le prévisionnel. </t>
  </si>
  <si>
    <t>Le point mort est le CA minimum pour etre rentable. Comparer aux revenus.</t>
  </si>
  <si>
    <t>Vérifier le réalisme des revenus par rapport aux ressources et au marché.</t>
  </si>
  <si>
    <t>Comparer la marge commerciale par rapport aux concurrents.</t>
  </si>
  <si>
    <t>EBE = Revenus - Charges externes et de personnels</t>
  </si>
  <si>
    <t xml:space="preserve">REx = EBE - Amortissement des investissements. </t>
  </si>
  <si>
    <t>Ce ratio aide à vérifier la capacité d'endettement : &lt; 200% est généralement ok</t>
  </si>
  <si>
    <t>Ce ratio aide à vérifier la capacité de remboursement : &lt; 500% is usually ok</t>
  </si>
  <si>
    <t>Ce ratio aide à vérifier la capacité à rémunérer le capital sur le long terme</t>
  </si>
  <si>
    <t>FISY STARTER - L'outil financier simple et gratuit des startups</t>
  </si>
  <si>
    <t>FISY STARTER est un outil conçu pour être très simple d'utilisation, dans le but d'accompagner l'entrepreneur dans les premières étapes de la modélisation financière de son projet de création d'entreprise. Pas de connaissances financières nécessaire pour démarrer avec FISY STARTER!</t>
  </si>
  <si>
    <t>Nombre d'employés</t>
  </si>
  <si>
    <t>Investissements (en €)</t>
  </si>
  <si>
    <t>Financements (en €)</t>
  </si>
  <si>
    <t>Charges externes (en €)</t>
  </si>
  <si>
    <t>Conseils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</si>
</sst>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 numFmtId="166" formatCode="#,##0.0\ &quot;€&quot;"/>
    <numFmt numFmtId="167" formatCode="#,##0\ &quot;€&quot;"/>
    <numFmt numFmtId="168" formatCode="[$-40C]dddd\ d\ mmmm\ yyyy"/>
    <numFmt numFmtId="169" formatCode="#,##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_-* #,##0.00\ [$€-40C]_-;\-* #,##0.00\ [$€-40C]_-;_-* &quot;-&quot;??\ [$€-40C]_-;_-@_-"/>
    <numFmt numFmtId="177" formatCode="_-* #,##0.0\ [$€-40C]_-;\-* #,##0.0\ [$€-40C]_-;_-* &quot;-&quot;??\ [$€-40C]_-;_-@_-"/>
    <numFmt numFmtId="178" formatCode="_-* #,##0\ [$€-40C]_-;\-* #,##0\ [$€-40C]_-;_-* &quot;-&quot;??\ [$€-40C]_-;_-@_-"/>
    <numFmt numFmtId="179" formatCode="_-* #,##0.0\ &quot;€&quot;_-;\-* #,##0.0\ &quot;€&quot;_-;_-* &quot;-&quot;??\ &quot;€&quot;_-;_-@_-"/>
    <numFmt numFmtId="180" formatCode="_-* #,##0\ &quot;€&quot;_-;\-* #,##0\ &quot;€&quot;_-;_-* &quot;-&quot;??\ &quot;€&quot;_-;_-@_-"/>
  </numFmts>
  <fonts count="44">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Calibri"/>
      <family val="2"/>
    </font>
    <font>
      <b/>
      <u val="single"/>
      <sz val="14"/>
      <color indexed="9"/>
      <name val="Calibri"/>
      <family val="2"/>
    </font>
    <font>
      <sz val="12"/>
      <color indexed="8"/>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Calibri"/>
      <family val="2"/>
    </font>
    <font>
      <b/>
      <u val="single"/>
      <sz val="14"/>
      <color theme="0"/>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F6EBB"/>
        <bgColor indexed="64"/>
      </patternFill>
    </fill>
    <fill>
      <patternFill patternType="solid">
        <fgColor rgb="FF8EB4E3"/>
        <bgColor indexed="64"/>
      </patternFill>
    </fill>
    <fill>
      <patternFill patternType="solid">
        <fgColor theme="3" tint="0.7999799847602844"/>
        <bgColor indexed="64"/>
      </patternFill>
    </fill>
    <fill>
      <patternFill patternType="solid">
        <fgColor rgb="FF008BD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color indexed="63"/>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0">
    <xf numFmtId="0" fontId="0" fillId="0" borderId="0" xfId="0" applyFont="1" applyAlignment="1">
      <alignment/>
    </xf>
    <xf numFmtId="0" fontId="27" fillId="33" borderId="0" xfId="0" applyFont="1" applyFill="1" applyAlignment="1">
      <alignment horizontal="center" vertical="center"/>
    </xf>
    <xf numFmtId="0" fontId="0" fillId="0" borderId="0" xfId="0" applyAlignment="1">
      <alignment horizontal="center" vertical="center"/>
    </xf>
    <xf numFmtId="0" fontId="27" fillId="33" borderId="10" xfId="0" applyFont="1" applyFill="1" applyBorder="1" applyAlignment="1">
      <alignment horizontal="center" vertical="center"/>
    </xf>
    <xf numFmtId="0" fontId="27" fillId="33" borderId="10" xfId="0" applyFont="1" applyFill="1" applyBorder="1" applyAlignment="1">
      <alignment horizontal="left" vertical="center"/>
    </xf>
    <xf numFmtId="3" fontId="0" fillId="0" borderId="0" xfId="0" applyNumberFormat="1" applyAlignment="1">
      <alignment/>
    </xf>
    <xf numFmtId="3" fontId="0" fillId="0" borderId="0" xfId="0" applyNumberFormat="1" applyAlignment="1">
      <alignment horizontal="right" vertical="center"/>
    </xf>
    <xf numFmtId="0" fontId="24" fillId="0" borderId="0" xfId="0" applyFont="1" applyAlignment="1">
      <alignment/>
    </xf>
    <xf numFmtId="0" fontId="0" fillId="0" borderId="0" xfId="0" applyAlignment="1">
      <alignment horizontal="right"/>
    </xf>
    <xf numFmtId="9" fontId="0" fillId="0" borderId="0" xfId="0" applyNumberFormat="1" applyAlignment="1">
      <alignment horizontal="right"/>
    </xf>
    <xf numFmtId="9" fontId="0" fillId="34" borderId="10" xfId="0" applyNumberFormat="1" applyFill="1" applyBorder="1" applyAlignment="1">
      <alignment/>
    </xf>
    <xf numFmtId="0" fontId="0" fillId="0" borderId="0" xfId="0" applyAlignment="1">
      <alignment/>
    </xf>
    <xf numFmtId="0" fontId="27" fillId="33" borderId="0" xfId="0" applyFont="1" applyFill="1" applyBorder="1" applyAlignment="1">
      <alignment horizontal="left" vertical="center"/>
    </xf>
    <xf numFmtId="0" fontId="0" fillId="0" borderId="0" xfId="0" applyAlignment="1">
      <alignment vertical="center" wrapText="1"/>
    </xf>
    <xf numFmtId="0" fontId="0" fillId="35" borderId="10" xfId="0" applyNumberFormat="1" applyFill="1" applyBorder="1" applyAlignment="1" applyProtection="1">
      <alignment/>
      <protection locked="0"/>
    </xf>
    <xf numFmtId="3" fontId="0" fillId="35" borderId="10" xfId="0" applyNumberFormat="1" applyFill="1" applyBorder="1" applyAlignment="1" applyProtection="1">
      <alignment/>
      <protection locked="0"/>
    </xf>
    <xf numFmtId="0" fontId="27" fillId="36" borderId="10" xfId="0" applyFont="1" applyFill="1" applyBorder="1" applyAlignment="1">
      <alignment horizontal="center" vertical="center"/>
    </xf>
    <xf numFmtId="0" fontId="27" fillId="36" borderId="0" xfId="0" applyFont="1" applyFill="1" applyAlignment="1">
      <alignment horizontal="center" vertical="center"/>
    </xf>
    <xf numFmtId="177" fontId="0" fillId="35" borderId="10" xfId="44" applyNumberFormat="1" applyFont="1" applyFill="1" applyBorder="1" applyAlignment="1" applyProtection="1">
      <alignment/>
      <protection locked="0"/>
    </xf>
    <xf numFmtId="178" fontId="0" fillId="35" borderId="10" xfId="44" applyNumberFormat="1" applyFont="1" applyFill="1" applyBorder="1" applyAlignment="1" applyProtection="1">
      <alignment/>
      <protection locked="0"/>
    </xf>
    <xf numFmtId="1" fontId="27" fillId="36" borderId="10" xfId="0" applyNumberFormat="1" applyFont="1" applyFill="1" applyBorder="1" applyAlignment="1">
      <alignment horizontal="center" vertical="center"/>
    </xf>
    <xf numFmtId="0" fontId="0" fillId="35" borderId="10" xfId="0" applyNumberFormat="1" applyFill="1" applyBorder="1" applyAlignment="1" applyProtection="1">
      <alignment horizontal="left" vertical="center"/>
      <protection locked="0"/>
    </xf>
    <xf numFmtId="1" fontId="0" fillId="35" borderId="10" xfId="0" applyNumberFormat="1" applyFill="1" applyBorder="1" applyAlignment="1" applyProtection="1">
      <alignment horizontal="center" vertical="center"/>
      <protection locked="0"/>
    </xf>
    <xf numFmtId="0" fontId="0" fillId="35" borderId="10" xfId="0" applyNumberFormat="1" applyFill="1" applyBorder="1" applyAlignment="1">
      <alignment horizontal="left" vertical="center"/>
    </xf>
    <xf numFmtId="3" fontId="0" fillId="35" borderId="10" xfId="0" applyNumberFormat="1" applyFill="1" applyBorder="1" applyAlignment="1">
      <alignment horizontal="right" vertical="center"/>
    </xf>
    <xf numFmtId="0" fontId="27" fillId="36" borderId="0" xfId="0" applyFont="1" applyFill="1" applyAlignment="1">
      <alignment horizontal="center" vertical="center" wrapText="1"/>
    </xf>
    <xf numFmtId="3" fontId="27" fillId="36" borderId="10" xfId="0" applyNumberFormat="1" applyFont="1" applyFill="1" applyBorder="1" applyAlignment="1">
      <alignment horizontal="center" vertical="center"/>
    </xf>
    <xf numFmtId="9" fontId="0" fillId="35" borderId="10" xfId="58" applyFont="1" applyFill="1" applyBorder="1" applyAlignment="1">
      <alignment horizontal="right" vertical="center"/>
    </xf>
    <xf numFmtId="49" fontId="0" fillId="35" borderId="10" xfId="0" applyNumberFormat="1" applyFont="1" applyFill="1" applyBorder="1" applyAlignment="1" applyProtection="1">
      <alignment/>
      <protection locked="0"/>
    </xf>
    <xf numFmtId="170" fontId="0" fillId="35" borderId="10" xfId="0" applyNumberFormat="1" applyFill="1" applyBorder="1" applyAlignment="1" applyProtection="1">
      <alignment horizontal="right" vertical="center"/>
      <protection locked="0"/>
    </xf>
    <xf numFmtId="49" fontId="0" fillId="35" borderId="10" xfId="0" applyNumberFormat="1" applyFill="1" applyBorder="1" applyAlignment="1" applyProtection="1">
      <alignment/>
      <protection locked="0"/>
    </xf>
    <xf numFmtId="49" fontId="0" fillId="35" borderId="10" xfId="0" applyNumberFormat="1" applyFill="1" applyBorder="1" applyAlignment="1" applyProtection="1">
      <alignment horizontal="left" vertical="center"/>
      <protection locked="0"/>
    </xf>
    <xf numFmtId="49" fontId="27" fillId="36" borderId="10" xfId="0" applyNumberFormat="1" applyFont="1" applyFill="1" applyBorder="1" applyAlignment="1">
      <alignment horizontal="center"/>
    </xf>
    <xf numFmtId="0" fontId="27" fillId="36" borderId="11" xfId="0" applyFont="1" applyFill="1" applyBorder="1" applyAlignment="1">
      <alignment horizontal="center" vertical="center"/>
    </xf>
    <xf numFmtId="0" fontId="27" fillId="36" borderId="12" xfId="0" applyFont="1" applyFill="1" applyBorder="1" applyAlignment="1">
      <alignment horizontal="center" vertical="center"/>
    </xf>
    <xf numFmtId="0" fontId="24" fillId="36" borderId="12" xfId="0" applyFont="1" applyFill="1" applyBorder="1" applyAlignment="1">
      <alignment horizontal="left" vertical="center"/>
    </xf>
    <xf numFmtId="3" fontId="0" fillId="35" borderId="10" xfId="0" applyNumberFormat="1" applyFill="1" applyBorder="1" applyAlignment="1">
      <alignment horizontal="right"/>
    </xf>
    <xf numFmtId="9" fontId="0" fillId="35" borderId="10" xfId="0" applyNumberFormat="1" applyFill="1" applyBorder="1" applyAlignment="1">
      <alignment/>
    </xf>
    <xf numFmtId="180" fontId="24" fillId="36" borderId="10" xfId="44" applyNumberFormat="1" applyFont="1" applyFill="1" applyBorder="1" applyAlignment="1">
      <alignment horizontal="right" vertical="center"/>
    </xf>
    <xf numFmtId="180" fontId="27" fillId="36" borderId="10" xfId="44" applyNumberFormat="1" applyFont="1" applyFill="1" applyBorder="1" applyAlignment="1">
      <alignment horizontal="right" vertical="center"/>
    </xf>
    <xf numFmtId="180" fontId="0" fillId="35" borderId="10" xfId="44" applyNumberFormat="1" applyFont="1" applyFill="1" applyBorder="1" applyAlignment="1" applyProtection="1">
      <alignment horizontal="right" vertical="center"/>
      <protection locked="0"/>
    </xf>
    <xf numFmtId="0" fontId="0" fillId="35" borderId="10" xfId="0" applyNumberFormat="1" applyFill="1" applyBorder="1" applyAlignment="1">
      <alignment horizontal="left"/>
    </xf>
    <xf numFmtId="180" fontId="0" fillId="35" borderId="10" xfId="44" applyNumberFormat="1" applyFont="1" applyFill="1" applyBorder="1" applyAlignment="1">
      <alignment/>
    </xf>
    <xf numFmtId="180" fontId="0" fillId="34" borderId="10" xfId="44" applyNumberFormat="1" applyFont="1" applyFill="1" applyBorder="1" applyAlignment="1">
      <alignment horizontal="right" vertical="center"/>
    </xf>
    <xf numFmtId="0" fontId="24" fillId="36" borderId="12" xfId="0" applyFont="1" applyFill="1" applyBorder="1" applyAlignment="1">
      <alignment horizontal="left" vertical="center" wrapText="1"/>
    </xf>
    <xf numFmtId="0" fontId="27" fillId="36" borderId="0" xfId="0" applyFont="1" applyFill="1" applyBorder="1" applyAlignment="1">
      <alignment horizontal="center" vertical="center" wrapText="1"/>
    </xf>
    <xf numFmtId="0" fontId="41" fillId="36" borderId="0" xfId="0" applyFont="1" applyFill="1" applyBorder="1" applyAlignment="1">
      <alignment horizontal="center" vertical="center"/>
    </xf>
    <xf numFmtId="0" fontId="0" fillId="0" borderId="0" xfId="0" applyAlignment="1">
      <alignment horizontal="center" vertical="center" wrapText="1"/>
    </xf>
    <xf numFmtId="0" fontId="41" fillId="36" borderId="0" xfId="0" applyFont="1" applyFill="1" applyBorder="1" applyAlignment="1">
      <alignment horizontal="center" vertical="center" wrapText="1"/>
    </xf>
    <xf numFmtId="0" fontId="42" fillId="36" borderId="0" xfId="52" applyFont="1" applyFill="1" applyAlignment="1" applyProtection="1">
      <alignment horizontal="center" vertical="center"/>
      <protection/>
    </xf>
    <xf numFmtId="0" fontId="43" fillId="0" borderId="0" xfId="0" applyFont="1" applyAlignment="1">
      <alignment horizontal="center" vertical="center" wrapText="1"/>
    </xf>
    <xf numFmtId="0" fontId="24" fillId="36" borderId="12" xfId="0" applyFont="1" applyFill="1" applyBorder="1" applyAlignment="1">
      <alignment horizontal="left" vertical="center"/>
    </xf>
    <xf numFmtId="0" fontId="24" fillId="36" borderId="0" xfId="0" applyFont="1" applyFill="1" applyBorder="1" applyAlignment="1">
      <alignment horizontal="left" vertical="center"/>
    </xf>
    <xf numFmtId="0" fontId="27" fillId="36" borderId="10" xfId="0" applyFont="1" applyFill="1" applyBorder="1" applyAlignment="1">
      <alignment horizontal="center" vertical="top"/>
    </xf>
    <xf numFmtId="0" fontId="27" fillId="36" borderId="11" xfId="0" applyFont="1" applyFill="1" applyBorder="1" applyAlignment="1">
      <alignment horizontal="center" vertical="center" wrapText="1"/>
    </xf>
    <xf numFmtId="0" fontId="27" fillId="36" borderId="13" xfId="0" applyFont="1" applyFill="1" applyBorder="1" applyAlignment="1">
      <alignment horizontal="center" vertical="center" wrapText="1"/>
    </xf>
    <xf numFmtId="0" fontId="27" fillId="36" borderId="14" xfId="0" applyFont="1" applyFill="1" applyBorder="1" applyAlignment="1">
      <alignment horizontal="center" vertical="center" wrapText="1"/>
    </xf>
    <xf numFmtId="0" fontId="27" fillId="36" borderId="10" xfId="0" applyFont="1" applyFill="1" applyBorder="1" applyAlignment="1">
      <alignment horizontal="center" vertical="center" wrapText="1"/>
    </xf>
    <xf numFmtId="0" fontId="27" fillId="36" borderId="10" xfId="0" applyFont="1" applyFill="1" applyBorder="1" applyAlignment="1">
      <alignment horizontal="center" vertical="center"/>
    </xf>
    <xf numFmtId="0" fontId="27" fillId="36" borderId="15" xfId="0" applyFont="1" applyFill="1" applyBorder="1" applyAlignment="1">
      <alignment horizontal="center" vertical="center"/>
    </xf>
    <xf numFmtId="0" fontId="27" fillId="36" borderId="16" xfId="0" applyFont="1" applyFill="1" applyBorder="1" applyAlignment="1">
      <alignment horizontal="center" vertical="center"/>
    </xf>
    <xf numFmtId="0" fontId="27" fillId="36" borderId="17" xfId="0" applyFont="1" applyFill="1" applyBorder="1" applyAlignment="1">
      <alignment horizontal="center" vertical="center"/>
    </xf>
    <xf numFmtId="0" fontId="27" fillId="36" borderId="11" xfId="0" applyFont="1" applyFill="1" applyBorder="1" applyAlignment="1">
      <alignment horizontal="center" vertical="top"/>
    </xf>
    <xf numFmtId="0" fontId="27" fillId="36" borderId="14" xfId="0" applyFont="1" applyFill="1" applyBorder="1" applyAlignment="1">
      <alignment horizontal="center" vertical="top"/>
    </xf>
    <xf numFmtId="0" fontId="27" fillId="36" borderId="12" xfId="0" applyFont="1" applyFill="1" applyBorder="1" applyAlignment="1">
      <alignment horizontal="left" vertical="center"/>
    </xf>
    <xf numFmtId="0" fontId="27" fillId="36" borderId="0" xfId="0" applyFont="1" applyFill="1" applyBorder="1" applyAlignment="1">
      <alignment horizontal="left" vertical="center"/>
    </xf>
    <xf numFmtId="0" fontId="27" fillId="36" borderId="13" xfId="0" applyFont="1" applyFill="1" applyBorder="1" applyAlignment="1">
      <alignment horizontal="center" vertical="center"/>
    </xf>
    <xf numFmtId="0" fontId="27" fillId="36" borderId="14" xfId="0" applyFont="1" applyFill="1" applyBorder="1" applyAlignment="1">
      <alignment horizontal="center" vertical="center"/>
    </xf>
    <xf numFmtId="0" fontId="27" fillId="36" borderId="18" xfId="0" applyFont="1" applyFill="1" applyBorder="1" applyAlignment="1">
      <alignment horizontal="center" vertical="center"/>
    </xf>
    <xf numFmtId="0" fontId="27" fillId="36" borderId="19"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Trésorerie (Année 1 et 2) - Vérifier que la trésorerie soit toujours supérieure à 0 €</a:t>
            </a:r>
          </a:p>
        </c:rich>
      </c:tx>
      <c:layout>
        <c:manualLayout>
          <c:xMode val="factor"/>
          <c:yMode val="factor"/>
          <c:x val="-0.00075"/>
          <c:y val="-0.012"/>
        </c:manualLayout>
      </c:layout>
      <c:spPr>
        <a:noFill/>
        <a:ln w="3175">
          <a:noFill/>
        </a:ln>
      </c:spPr>
    </c:title>
    <c:plotArea>
      <c:layout>
        <c:manualLayout>
          <c:xMode val="edge"/>
          <c:yMode val="edge"/>
          <c:x val="0.007"/>
          <c:y val="0.1205"/>
          <c:w val="0.98775"/>
          <c:h val="0.891"/>
        </c:manualLayout>
      </c:layout>
      <c:lineChart>
        <c:grouping val="standard"/>
        <c:varyColors val="0"/>
        <c:ser>
          <c:idx val="0"/>
          <c:order val="0"/>
          <c:tx>
            <c:strRef>
              <c:f>Trésorerie!$B$17</c:f>
              <c:strCache>
                <c:ptCount val="1"/>
                <c:pt idx="0">
                  <c:v>Trésorerie fin de mois</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Trésorerie!$C$17:$Z$17</c:f>
              <c:numCache>
                <c:ptCount val="24"/>
                <c:pt idx="0">
                  <c:v>-2916.6666666666665</c:v>
                </c:pt>
                <c:pt idx="1">
                  <c:v>-5833.333333333333</c:v>
                </c:pt>
                <c:pt idx="2">
                  <c:v>-8750</c:v>
                </c:pt>
                <c:pt idx="3">
                  <c:v>-11666.666666666666</c:v>
                </c:pt>
                <c:pt idx="4">
                  <c:v>-14583.333333333332</c:v>
                </c:pt>
                <c:pt idx="5">
                  <c:v>-17500</c:v>
                </c:pt>
                <c:pt idx="6">
                  <c:v>-20416.666666666668</c:v>
                </c:pt>
                <c:pt idx="7">
                  <c:v>-23333.333333333336</c:v>
                </c:pt>
                <c:pt idx="8">
                  <c:v>-26250.000000000004</c:v>
                </c:pt>
                <c:pt idx="9">
                  <c:v>-29166.66666666667</c:v>
                </c:pt>
                <c:pt idx="10">
                  <c:v>-32083.33333333334</c:v>
                </c:pt>
                <c:pt idx="11">
                  <c:v>-35000.00000000001</c:v>
                </c:pt>
                <c:pt idx="12">
                  <c:v>-37916.66666666667</c:v>
                </c:pt>
                <c:pt idx="13">
                  <c:v>-40833.333333333336</c:v>
                </c:pt>
                <c:pt idx="14">
                  <c:v>-43750</c:v>
                </c:pt>
                <c:pt idx="15">
                  <c:v>-46666.666666666664</c:v>
                </c:pt>
                <c:pt idx="16">
                  <c:v>-49583.33333333333</c:v>
                </c:pt>
                <c:pt idx="17">
                  <c:v>-52499.99999999999</c:v>
                </c:pt>
                <c:pt idx="18">
                  <c:v>-55416.66666666666</c:v>
                </c:pt>
                <c:pt idx="19">
                  <c:v>-58333.33333333332</c:v>
                </c:pt>
                <c:pt idx="20">
                  <c:v>-61249.999999999985</c:v>
                </c:pt>
                <c:pt idx="21">
                  <c:v>-64166.66666666665</c:v>
                </c:pt>
                <c:pt idx="22">
                  <c:v>-67083.33333333331</c:v>
                </c:pt>
                <c:pt idx="23">
                  <c:v>-69999.99999999999</c:v>
                </c:pt>
              </c:numCache>
            </c:numRef>
          </c:val>
          <c:smooth val="0"/>
        </c:ser>
        <c:marker val="1"/>
        <c:axId val="28161808"/>
        <c:axId val="52129681"/>
      </c:lineChart>
      <c:catAx>
        <c:axId val="28161808"/>
        <c:scaling>
          <c:orientation val="minMax"/>
        </c:scaling>
        <c:axPos val="b"/>
        <c:delete val="0"/>
        <c:numFmt formatCode="General" sourceLinked="1"/>
        <c:majorTickMark val="none"/>
        <c:minorTickMark val="none"/>
        <c:tickLblPos val="nextTo"/>
        <c:spPr>
          <a:ln w="3175">
            <a:solidFill>
              <a:srgbClr val="808080"/>
            </a:solidFill>
          </a:ln>
        </c:spPr>
        <c:crossAx val="52129681"/>
        <c:crosses val="autoZero"/>
        <c:auto val="1"/>
        <c:lblOffset val="100"/>
        <c:tickLblSkip val="1"/>
        <c:noMultiLvlLbl val="0"/>
      </c:catAx>
      <c:valAx>
        <c:axId val="521296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161808"/>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hyperlink" Target="http://www.reseau-entreprendre.org/" TargetMode="External" /><Relationship Id="rId9" Type="http://schemas.openxmlformats.org/officeDocument/2006/relationships/hyperlink" Target="http://www.reseau-entreprendre.org/" TargetMode="External" /><Relationship Id="rId10" Type="http://schemas.openxmlformats.org/officeDocument/2006/relationships/image" Target="../media/image8.png" /><Relationship Id="rId11" Type="http://schemas.openxmlformats.org/officeDocument/2006/relationships/hyperlink" Target="https://twitter.com/remiberthier/" TargetMode="External" /><Relationship Id="rId12" Type="http://schemas.openxmlformats.org/officeDocument/2006/relationships/hyperlink" Target="https://twitter.com/remiberthier/" TargetMode="External" /><Relationship Id="rId13" Type="http://schemas.openxmlformats.org/officeDocument/2006/relationships/image" Target="../media/image9.png" /><Relationship Id="rId14" Type="http://schemas.openxmlformats.org/officeDocument/2006/relationships/hyperlink" Target="https://www.linkedin.com/in/berthierremi/" TargetMode="External" /><Relationship Id="rId15" Type="http://schemas.openxmlformats.org/officeDocument/2006/relationships/hyperlink" Target="https://www.linkedin.com/in/berthierremi/"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png"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12</xdr:row>
      <xdr:rowOff>152400</xdr:rowOff>
    </xdr:from>
    <xdr:to>
      <xdr:col>9</xdr:col>
      <xdr:colOff>19050</xdr:colOff>
      <xdr:row>18</xdr:row>
      <xdr:rowOff>0</xdr:rowOff>
    </xdr:to>
    <xdr:pic>
      <xdr:nvPicPr>
        <xdr:cNvPr id="1" name="Picture 3" descr="BUILD.jpg"/>
        <xdr:cNvPicPr preferRelativeResize="1">
          <a:picLocks noChangeAspect="1"/>
        </xdr:cNvPicPr>
      </xdr:nvPicPr>
      <xdr:blipFill>
        <a:blip r:embed="rId1"/>
        <a:stretch>
          <a:fillRect/>
        </a:stretch>
      </xdr:blipFill>
      <xdr:spPr>
        <a:xfrm>
          <a:off x="790575" y="2209800"/>
          <a:ext cx="904875" cy="876300"/>
        </a:xfrm>
        <a:prstGeom prst="rect">
          <a:avLst/>
        </a:prstGeom>
        <a:noFill/>
        <a:ln w="9525" cmpd="sng">
          <a:noFill/>
        </a:ln>
      </xdr:spPr>
    </xdr:pic>
    <xdr:clientData/>
  </xdr:twoCellAnchor>
  <xdr:twoCellAnchor editAs="oneCell">
    <xdr:from>
      <xdr:col>16</xdr:col>
      <xdr:colOff>0</xdr:colOff>
      <xdr:row>13</xdr:row>
      <xdr:rowOff>0</xdr:rowOff>
    </xdr:from>
    <xdr:to>
      <xdr:col>21</xdr:col>
      <xdr:colOff>19050</xdr:colOff>
      <xdr:row>18</xdr:row>
      <xdr:rowOff>9525</xdr:rowOff>
    </xdr:to>
    <xdr:pic>
      <xdr:nvPicPr>
        <xdr:cNvPr id="2" name="Picture 4" descr="CASH.jpg"/>
        <xdr:cNvPicPr preferRelativeResize="1">
          <a:picLocks noChangeAspect="1"/>
        </xdr:cNvPicPr>
      </xdr:nvPicPr>
      <xdr:blipFill>
        <a:blip r:embed="rId2"/>
        <a:stretch>
          <a:fillRect/>
        </a:stretch>
      </xdr:blipFill>
      <xdr:spPr>
        <a:xfrm>
          <a:off x="2943225" y="2228850"/>
          <a:ext cx="923925" cy="866775"/>
        </a:xfrm>
        <a:prstGeom prst="rect">
          <a:avLst/>
        </a:prstGeom>
        <a:noFill/>
        <a:ln w="9525" cmpd="sng">
          <a:noFill/>
        </a:ln>
      </xdr:spPr>
    </xdr:pic>
    <xdr:clientData/>
  </xdr:twoCellAnchor>
  <xdr:twoCellAnchor editAs="oneCell">
    <xdr:from>
      <xdr:col>40</xdr:col>
      <xdr:colOff>161925</xdr:colOff>
      <xdr:row>12</xdr:row>
      <xdr:rowOff>152400</xdr:rowOff>
    </xdr:from>
    <xdr:to>
      <xdr:col>46</xdr:col>
      <xdr:colOff>0</xdr:colOff>
      <xdr:row>17</xdr:row>
      <xdr:rowOff>152400</xdr:rowOff>
    </xdr:to>
    <xdr:pic>
      <xdr:nvPicPr>
        <xdr:cNvPr id="3" name="Picture 5" descr="EXPORT.jpg"/>
        <xdr:cNvPicPr preferRelativeResize="1">
          <a:picLocks noChangeAspect="1"/>
        </xdr:cNvPicPr>
      </xdr:nvPicPr>
      <xdr:blipFill>
        <a:blip r:embed="rId3"/>
        <a:stretch>
          <a:fillRect/>
        </a:stretch>
      </xdr:blipFill>
      <xdr:spPr>
        <a:xfrm>
          <a:off x="7448550" y="2209800"/>
          <a:ext cx="923925" cy="857250"/>
        </a:xfrm>
        <a:prstGeom prst="rect">
          <a:avLst/>
        </a:prstGeom>
        <a:noFill/>
        <a:ln w="9525" cmpd="sng">
          <a:noFill/>
        </a:ln>
      </xdr:spPr>
    </xdr:pic>
    <xdr:clientData/>
  </xdr:twoCellAnchor>
  <xdr:twoCellAnchor editAs="oneCell">
    <xdr:from>
      <xdr:col>28</xdr:col>
      <xdr:colOff>171450</xdr:colOff>
      <xdr:row>12</xdr:row>
      <xdr:rowOff>152400</xdr:rowOff>
    </xdr:from>
    <xdr:to>
      <xdr:col>34</xdr:col>
      <xdr:colOff>0</xdr:colOff>
      <xdr:row>17</xdr:row>
      <xdr:rowOff>152400</xdr:rowOff>
    </xdr:to>
    <xdr:pic>
      <xdr:nvPicPr>
        <xdr:cNvPr id="4" name="Picture 6" descr="REFINE.jpg"/>
        <xdr:cNvPicPr preferRelativeResize="1">
          <a:picLocks noChangeAspect="1"/>
        </xdr:cNvPicPr>
      </xdr:nvPicPr>
      <xdr:blipFill>
        <a:blip r:embed="rId4"/>
        <a:stretch>
          <a:fillRect/>
        </a:stretch>
      </xdr:blipFill>
      <xdr:spPr>
        <a:xfrm>
          <a:off x="5286375" y="2209800"/>
          <a:ext cx="914400" cy="857250"/>
        </a:xfrm>
        <a:prstGeom prst="rect">
          <a:avLst/>
        </a:prstGeom>
        <a:noFill/>
        <a:ln w="9525" cmpd="sng">
          <a:noFill/>
        </a:ln>
      </xdr:spPr>
    </xdr:pic>
    <xdr:clientData/>
  </xdr:twoCellAnchor>
  <xdr:twoCellAnchor editAs="oneCell">
    <xdr:from>
      <xdr:col>42</xdr:col>
      <xdr:colOff>114300</xdr:colOff>
      <xdr:row>4</xdr:row>
      <xdr:rowOff>152400</xdr:rowOff>
    </xdr:from>
    <xdr:to>
      <xdr:col>49</xdr:col>
      <xdr:colOff>19050</xdr:colOff>
      <xdr:row>7</xdr:row>
      <xdr:rowOff>19050</xdr:rowOff>
    </xdr:to>
    <xdr:pic>
      <xdr:nvPicPr>
        <xdr:cNvPr id="5" name="Picture 139" descr="http://i.creativecommons.org/l/by-sa/3.0/88x31.png"/>
        <xdr:cNvPicPr preferRelativeResize="1">
          <a:picLocks noChangeAspect="1"/>
        </xdr:cNvPicPr>
      </xdr:nvPicPr>
      <xdr:blipFill>
        <a:blip r:embed="rId5"/>
        <a:stretch>
          <a:fillRect/>
        </a:stretch>
      </xdr:blipFill>
      <xdr:spPr>
        <a:xfrm>
          <a:off x="7762875" y="838200"/>
          <a:ext cx="1171575" cy="381000"/>
        </a:xfrm>
        <a:prstGeom prst="rect">
          <a:avLst/>
        </a:prstGeom>
        <a:noFill/>
        <a:ln w="9525" cmpd="sng">
          <a:noFill/>
        </a:ln>
      </xdr:spPr>
    </xdr:pic>
    <xdr:clientData/>
  </xdr:twoCellAnchor>
  <xdr:twoCellAnchor editAs="oneCell">
    <xdr:from>
      <xdr:col>1</xdr:col>
      <xdr:colOff>76200</xdr:colOff>
      <xdr:row>0</xdr:row>
      <xdr:rowOff>76200</xdr:rowOff>
    </xdr:from>
    <xdr:to>
      <xdr:col>15</xdr:col>
      <xdr:colOff>95250</xdr:colOff>
      <xdr:row>5</xdr:row>
      <xdr:rowOff>85725</xdr:rowOff>
    </xdr:to>
    <xdr:pic>
      <xdr:nvPicPr>
        <xdr:cNvPr id="6" name="Image 57"/>
        <xdr:cNvPicPr preferRelativeResize="1">
          <a:picLocks noChangeAspect="1"/>
        </xdr:cNvPicPr>
      </xdr:nvPicPr>
      <xdr:blipFill>
        <a:blip r:embed="rId6"/>
        <a:stretch>
          <a:fillRect/>
        </a:stretch>
      </xdr:blipFill>
      <xdr:spPr>
        <a:xfrm>
          <a:off x="304800" y="76200"/>
          <a:ext cx="2552700" cy="866775"/>
        </a:xfrm>
        <a:prstGeom prst="rect">
          <a:avLst/>
        </a:prstGeom>
        <a:noFill/>
        <a:ln w="9525" cmpd="sng">
          <a:noFill/>
        </a:ln>
      </xdr:spPr>
    </xdr:pic>
    <xdr:clientData/>
  </xdr:twoCellAnchor>
  <xdr:twoCellAnchor editAs="oneCell">
    <xdr:from>
      <xdr:col>18</xdr:col>
      <xdr:colOff>19050</xdr:colOff>
      <xdr:row>29</xdr:row>
      <xdr:rowOff>19050</xdr:rowOff>
    </xdr:from>
    <xdr:to>
      <xdr:col>30</xdr:col>
      <xdr:colOff>171450</xdr:colOff>
      <xdr:row>35</xdr:row>
      <xdr:rowOff>47625</xdr:rowOff>
    </xdr:to>
    <xdr:pic>
      <xdr:nvPicPr>
        <xdr:cNvPr id="7" name="Picture 30" descr="Logo Réseau Entreprendre.png">
          <a:hlinkClick r:id="rId9"/>
        </xdr:cNvPr>
        <xdr:cNvPicPr preferRelativeResize="1">
          <a:picLocks noChangeAspect="1"/>
        </xdr:cNvPicPr>
      </xdr:nvPicPr>
      <xdr:blipFill>
        <a:blip r:embed="rId7"/>
        <a:stretch>
          <a:fillRect/>
        </a:stretch>
      </xdr:blipFill>
      <xdr:spPr>
        <a:xfrm>
          <a:off x="3324225" y="4991100"/>
          <a:ext cx="2324100" cy="1057275"/>
        </a:xfrm>
        <a:prstGeom prst="rect">
          <a:avLst/>
        </a:prstGeom>
        <a:noFill/>
        <a:ln w="9525" cmpd="sng">
          <a:noFill/>
        </a:ln>
      </xdr:spPr>
    </xdr:pic>
    <xdr:clientData/>
  </xdr:twoCellAnchor>
  <xdr:twoCellAnchor editAs="oneCell">
    <xdr:from>
      <xdr:col>33</xdr:col>
      <xdr:colOff>0</xdr:colOff>
      <xdr:row>5</xdr:row>
      <xdr:rowOff>0</xdr:rowOff>
    </xdr:from>
    <xdr:to>
      <xdr:col>35</xdr:col>
      <xdr:colOff>47625</xdr:colOff>
      <xdr:row>7</xdr:row>
      <xdr:rowOff>47625</xdr:rowOff>
    </xdr:to>
    <xdr:pic>
      <xdr:nvPicPr>
        <xdr:cNvPr id="8" name="Picture 11" descr="twitter.png">
          <a:hlinkClick r:id="rId12"/>
        </xdr:cNvPr>
        <xdr:cNvPicPr preferRelativeResize="1">
          <a:picLocks noChangeAspect="1"/>
        </xdr:cNvPicPr>
      </xdr:nvPicPr>
      <xdr:blipFill>
        <a:blip r:embed="rId10"/>
        <a:stretch>
          <a:fillRect/>
        </a:stretch>
      </xdr:blipFill>
      <xdr:spPr>
        <a:xfrm>
          <a:off x="6019800" y="857250"/>
          <a:ext cx="409575" cy="390525"/>
        </a:xfrm>
        <a:prstGeom prst="rect">
          <a:avLst/>
        </a:prstGeom>
        <a:noFill/>
        <a:ln w="9525" cmpd="sng">
          <a:noFill/>
        </a:ln>
      </xdr:spPr>
    </xdr:pic>
    <xdr:clientData/>
  </xdr:twoCellAnchor>
  <xdr:twoCellAnchor editAs="oneCell">
    <xdr:from>
      <xdr:col>35</xdr:col>
      <xdr:colOff>161925</xdr:colOff>
      <xdr:row>5</xdr:row>
      <xdr:rowOff>0</xdr:rowOff>
    </xdr:from>
    <xdr:to>
      <xdr:col>38</xdr:col>
      <xdr:colOff>9525</xdr:colOff>
      <xdr:row>7</xdr:row>
      <xdr:rowOff>47625</xdr:rowOff>
    </xdr:to>
    <xdr:pic>
      <xdr:nvPicPr>
        <xdr:cNvPr id="9" name="Picture 12" descr="linkedin.png">
          <a:hlinkClick r:id="rId15"/>
        </xdr:cNvPr>
        <xdr:cNvPicPr preferRelativeResize="1">
          <a:picLocks noChangeAspect="1"/>
        </xdr:cNvPicPr>
      </xdr:nvPicPr>
      <xdr:blipFill>
        <a:blip r:embed="rId13"/>
        <a:stretch>
          <a:fillRect/>
        </a:stretch>
      </xdr:blipFill>
      <xdr:spPr>
        <a:xfrm>
          <a:off x="6543675" y="857250"/>
          <a:ext cx="390525"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438150</xdr:colOff>
      <xdr:row>0</xdr:row>
      <xdr:rowOff>171450</xdr:rowOff>
    </xdr:from>
    <xdr:to>
      <xdr:col>5</xdr:col>
      <xdr:colOff>514350</xdr:colOff>
      <xdr:row>1</xdr:row>
      <xdr:rowOff>419100</xdr:rowOff>
    </xdr:to>
    <xdr:pic>
      <xdr:nvPicPr>
        <xdr:cNvPr id="1" name="Image 1"/>
        <xdr:cNvPicPr preferRelativeResize="1">
          <a:picLocks noChangeAspect="1"/>
        </xdr:cNvPicPr>
      </xdr:nvPicPr>
      <xdr:blipFill>
        <a:blip r:embed="rId1"/>
        <a:stretch>
          <a:fillRect/>
        </a:stretch>
      </xdr:blipFill>
      <xdr:spPr>
        <a:xfrm>
          <a:off x="2886075" y="171450"/>
          <a:ext cx="1333500"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21</xdr:row>
      <xdr:rowOff>104775</xdr:rowOff>
    </xdr:from>
    <xdr:to>
      <xdr:col>9</xdr:col>
      <xdr:colOff>28575</xdr:colOff>
      <xdr:row>39</xdr:row>
      <xdr:rowOff>76200</xdr:rowOff>
    </xdr:to>
    <xdr:graphicFrame>
      <xdr:nvGraphicFramePr>
        <xdr:cNvPr id="1" name="Chart 4"/>
        <xdr:cNvGraphicFramePr/>
      </xdr:nvGraphicFramePr>
      <xdr:xfrm>
        <a:off x="171450" y="4229100"/>
        <a:ext cx="11077575" cy="340042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3381375</xdr:colOff>
      <xdr:row>1</xdr:row>
      <xdr:rowOff>47625</xdr:rowOff>
    </xdr:from>
    <xdr:to>
      <xdr:col>8</xdr:col>
      <xdr:colOff>4695825</xdr:colOff>
      <xdr:row>2</xdr:row>
      <xdr:rowOff>28575</xdr:rowOff>
    </xdr:to>
    <xdr:pic>
      <xdr:nvPicPr>
        <xdr:cNvPr id="2" name="Image 1"/>
        <xdr:cNvPicPr preferRelativeResize="1">
          <a:picLocks noChangeAspect="1"/>
        </xdr:cNvPicPr>
      </xdr:nvPicPr>
      <xdr:blipFill>
        <a:blip r:embed="rId2"/>
        <a:stretch>
          <a:fillRect/>
        </a:stretch>
      </xdr:blipFill>
      <xdr:spPr>
        <a:xfrm>
          <a:off x="9906000" y="238125"/>
          <a:ext cx="1314450" cy="447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676275</xdr:colOff>
      <xdr:row>0</xdr:row>
      <xdr:rowOff>95250</xdr:rowOff>
    </xdr:from>
    <xdr:to>
      <xdr:col>11</xdr:col>
      <xdr:colOff>590550</xdr:colOff>
      <xdr:row>1</xdr:row>
      <xdr:rowOff>361950</xdr:rowOff>
    </xdr:to>
    <xdr:pic>
      <xdr:nvPicPr>
        <xdr:cNvPr id="1" name="Image 1"/>
        <xdr:cNvPicPr preferRelativeResize="1">
          <a:picLocks noChangeAspect="1"/>
        </xdr:cNvPicPr>
      </xdr:nvPicPr>
      <xdr:blipFill>
        <a:blip r:embed="rId1"/>
        <a:stretch>
          <a:fillRect/>
        </a:stretch>
      </xdr:blipFill>
      <xdr:spPr>
        <a:xfrm>
          <a:off x="7429500" y="95250"/>
          <a:ext cx="13239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581025</xdr:colOff>
      <xdr:row>1</xdr:row>
      <xdr:rowOff>19050</xdr:rowOff>
    </xdr:from>
    <xdr:to>
      <xdr:col>15</xdr:col>
      <xdr:colOff>19050</xdr:colOff>
      <xdr:row>1</xdr:row>
      <xdr:rowOff>466725</xdr:rowOff>
    </xdr:to>
    <xdr:pic>
      <xdr:nvPicPr>
        <xdr:cNvPr id="1" name="Image 1"/>
        <xdr:cNvPicPr preferRelativeResize="1">
          <a:picLocks noChangeAspect="1"/>
        </xdr:cNvPicPr>
      </xdr:nvPicPr>
      <xdr:blipFill>
        <a:blip r:embed="rId1"/>
        <a:stretch>
          <a:fillRect/>
        </a:stretch>
      </xdr:blipFill>
      <xdr:spPr>
        <a:xfrm>
          <a:off x="9153525" y="209550"/>
          <a:ext cx="132397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257175</xdr:colOff>
      <xdr:row>1</xdr:row>
      <xdr:rowOff>19050</xdr:rowOff>
    </xdr:from>
    <xdr:to>
      <xdr:col>13</xdr:col>
      <xdr:colOff>514350</xdr:colOff>
      <xdr:row>1</xdr:row>
      <xdr:rowOff>466725</xdr:rowOff>
    </xdr:to>
    <xdr:pic>
      <xdr:nvPicPr>
        <xdr:cNvPr id="1" name="Image 1"/>
        <xdr:cNvPicPr preferRelativeResize="1">
          <a:picLocks noChangeAspect="1"/>
        </xdr:cNvPicPr>
      </xdr:nvPicPr>
      <xdr:blipFill>
        <a:blip r:embed="rId1"/>
        <a:stretch>
          <a:fillRect/>
        </a:stretch>
      </xdr:blipFill>
      <xdr:spPr>
        <a:xfrm>
          <a:off x="7343775" y="209550"/>
          <a:ext cx="13239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295275</xdr:colOff>
      <xdr:row>1</xdr:row>
      <xdr:rowOff>0</xdr:rowOff>
    </xdr:from>
    <xdr:to>
      <xdr:col>15</xdr:col>
      <xdr:colOff>0</xdr:colOff>
      <xdr:row>1</xdr:row>
      <xdr:rowOff>447675</xdr:rowOff>
    </xdr:to>
    <xdr:pic>
      <xdr:nvPicPr>
        <xdr:cNvPr id="1" name="Image 1"/>
        <xdr:cNvPicPr preferRelativeResize="1">
          <a:picLocks noChangeAspect="1"/>
        </xdr:cNvPicPr>
      </xdr:nvPicPr>
      <xdr:blipFill>
        <a:blip r:embed="rId1"/>
        <a:stretch>
          <a:fillRect/>
        </a:stretch>
      </xdr:blipFill>
      <xdr:spPr>
        <a:xfrm>
          <a:off x="11277600" y="190500"/>
          <a:ext cx="132397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123825</xdr:rowOff>
    </xdr:from>
    <xdr:to>
      <xdr:col>11</xdr:col>
      <xdr:colOff>0</xdr:colOff>
      <xdr:row>1</xdr:row>
      <xdr:rowOff>390525</xdr:rowOff>
    </xdr:to>
    <xdr:pic>
      <xdr:nvPicPr>
        <xdr:cNvPr id="1" name="Image 1"/>
        <xdr:cNvPicPr preferRelativeResize="1">
          <a:picLocks noChangeAspect="1"/>
        </xdr:cNvPicPr>
      </xdr:nvPicPr>
      <xdr:blipFill>
        <a:blip r:embed="rId1"/>
        <a:stretch>
          <a:fillRect/>
        </a:stretch>
      </xdr:blipFill>
      <xdr:spPr>
        <a:xfrm>
          <a:off x="6838950" y="123825"/>
          <a:ext cx="1323975"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0</xdr:row>
      <xdr:rowOff>123825</xdr:rowOff>
    </xdr:from>
    <xdr:to>
      <xdr:col>10</xdr:col>
      <xdr:colOff>685800</xdr:colOff>
      <xdr:row>1</xdr:row>
      <xdr:rowOff>390525</xdr:rowOff>
    </xdr:to>
    <xdr:pic>
      <xdr:nvPicPr>
        <xdr:cNvPr id="1" name="Image 1"/>
        <xdr:cNvPicPr preferRelativeResize="1">
          <a:picLocks noChangeAspect="1"/>
        </xdr:cNvPicPr>
      </xdr:nvPicPr>
      <xdr:blipFill>
        <a:blip r:embed="rId1"/>
        <a:stretch>
          <a:fillRect/>
        </a:stretch>
      </xdr:blipFill>
      <xdr:spPr>
        <a:xfrm>
          <a:off x="6819900" y="123825"/>
          <a:ext cx="1323975" cy="457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0</xdr:row>
      <xdr:rowOff>123825</xdr:rowOff>
    </xdr:from>
    <xdr:to>
      <xdr:col>10</xdr:col>
      <xdr:colOff>685800</xdr:colOff>
      <xdr:row>1</xdr:row>
      <xdr:rowOff>390525</xdr:rowOff>
    </xdr:to>
    <xdr:pic>
      <xdr:nvPicPr>
        <xdr:cNvPr id="1" name="Image 1"/>
        <xdr:cNvPicPr preferRelativeResize="1">
          <a:picLocks noChangeAspect="1"/>
        </xdr:cNvPicPr>
      </xdr:nvPicPr>
      <xdr:blipFill>
        <a:blip r:embed="rId1"/>
        <a:stretch>
          <a:fillRect/>
        </a:stretch>
      </xdr:blipFill>
      <xdr:spPr>
        <a:xfrm>
          <a:off x="6819900" y="123825"/>
          <a:ext cx="1323975"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295275</xdr:colOff>
      <xdr:row>1</xdr:row>
      <xdr:rowOff>0</xdr:rowOff>
    </xdr:from>
    <xdr:to>
      <xdr:col>13</xdr:col>
      <xdr:colOff>0</xdr:colOff>
      <xdr:row>1</xdr:row>
      <xdr:rowOff>447675</xdr:rowOff>
    </xdr:to>
    <xdr:pic>
      <xdr:nvPicPr>
        <xdr:cNvPr id="1" name="Image 1"/>
        <xdr:cNvPicPr preferRelativeResize="1">
          <a:picLocks noChangeAspect="1"/>
        </xdr:cNvPicPr>
      </xdr:nvPicPr>
      <xdr:blipFill>
        <a:blip r:embed="rId1"/>
        <a:stretch>
          <a:fillRect/>
        </a:stretch>
      </xdr:blipFill>
      <xdr:spPr>
        <a:xfrm>
          <a:off x="9353550" y="190500"/>
          <a:ext cx="1323975"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276225</xdr:colOff>
      <xdr:row>1</xdr:row>
      <xdr:rowOff>0</xdr:rowOff>
    </xdr:from>
    <xdr:to>
      <xdr:col>13</xdr:col>
      <xdr:colOff>9525</xdr:colOff>
      <xdr:row>1</xdr:row>
      <xdr:rowOff>447675</xdr:rowOff>
    </xdr:to>
    <xdr:pic>
      <xdr:nvPicPr>
        <xdr:cNvPr id="1" name="Image 1"/>
        <xdr:cNvPicPr preferRelativeResize="1">
          <a:picLocks noChangeAspect="1"/>
        </xdr:cNvPicPr>
      </xdr:nvPicPr>
      <xdr:blipFill>
        <a:blip r:embed="rId1"/>
        <a:stretch>
          <a:fillRect/>
        </a:stretch>
      </xdr:blipFill>
      <xdr:spPr>
        <a:xfrm>
          <a:off x="9258300" y="190500"/>
          <a:ext cx="13335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sy.fr/"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W42"/>
  <sheetViews>
    <sheetView showGridLines="0" showRowColHeaders="0" tabSelected="1" zoomScale="80" zoomScaleNormal="80" zoomScalePageLayoutView="0" workbookViewId="0" topLeftCell="A1">
      <selection activeCell="AK33" sqref="AK33"/>
    </sheetView>
  </sheetViews>
  <sheetFormatPr defaultColWidth="9.140625" defaultRowHeight="15"/>
  <cols>
    <col min="1" max="1" width="3.421875" style="0" customWidth="1"/>
    <col min="2" max="80" width="2.7109375" style="0" customWidth="1"/>
  </cols>
  <sheetData>
    <row r="1" ht="13.5" customHeight="1"/>
    <row r="2" spans="37:49" ht="13.5" customHeight="1">
      <c r="AK2" s="11"/>
      <c r="AL2" s="11"/>
      <c r="AM2" s="11"/>
      <c r="AN2" s="11"/>
      <c r="AO2" s="11"/>
      <c r="AP2" s="11"/>
      <c r="AQ2" s="11"/>
      <c r="AR2" s="11"/>
      <c r="AS2" s="11"/>
      <c r="AT2" s="11"/>
      <c r="AU2" s="11"/>
      <c r="AV2" s="11"/>
      <c r="AW2" s="11"/>
    </row>
    <row r="3" spans="34:49" ht="13.5" customHeight="1">
      <c r="AH3" s="48" t="s">
        <v>29</v>
      </c>
      <c r="AI3" s="48"/>
      <c r="AJ3" s="48"/>
      <c r="AK3" s="48"/>
      <c r="AL3" s="48"/>
      <c r="AM3" s="48"/>
      <c r="AN3" s="48"/>
      <c r="AO3" s="48"/>
      <c r="AP3" s="48"/>
      <c r="AQ3" s="48"/>
      <c r="AR3" s="48"/>
      <c r="AS3" s="48"/>
      <c r="AT3" s="48"/>
      <c r="AU3" s="48"/>
      <c r="AV3" s="48"/>
      <c r="AW3" s="48"/>
    </row>
    <row r="4" spans="34:49" ht="13.5" customHeight="1">
      <c r="AH4" s="48"/>
      <c r="AI4" s="48"/>
      <c r="AJ4" s="48"/>
      <c r="AK4" s="48"/>
      <c r="AL4" s="48"/>
      <c r="AM4" s="48"/>
      <c r="AN4" s="48"/>
      <c r="AO4" s="48"/>
      <c r="AP4" s="48"/>
      <c r="AQ4" s="48"/>
      <c r="AR4" s="48"/>
      <c r="AS4" s="48"/>
      <c r="AT4" s="48"/>
      <c r="AU4" s="48"/>
      <c r="AV4" s="48"/>
      <c r="AW4" s="48"/>
    </row>
    <row r="5" ht="13.5" customHeight="1"/>
    <row r="6" ht="13.5" customHeight="1"/>
    <row r="7" spans="2:16" ht="13.5" customHeight="1">
      <c r="B7" s="49" t="s">
        <v>30</v>
      </c>
      <c r="C7" s="49"/>
      <c r="D7" s="49"/>
      <c r="E7" s="49"/>
      <c r="F7" s="49"/>
      <c r="G7" s="49"/>
      <c r="H7" s="49"/>
      <c r="I7" s="49"/>
      <c r="J7" s="49"/>
      <c r="K7" s="49"/>
      <c r="L7" s="49"/>
      <c r="M7" s="49"/>
      <c r="N7" s="49"/>
      <c r="O7" s="49"/>
      <c r="P7" s="49"/>
    </row>
    <row r="8" spans="2:16" ht="13.5" customHeight="1">
      <c r="B8" s="49"/>
      <c r="C8" s="49"/>
      <c r="D8" s="49"/>
      <c r="E8" s="49"/>
      <c r="F8" s="49"/>
      <c r="G8" s="49"/>
      <c r="H8" s="49"/>
      <c r="I8" s="49"/>
      <c r="J8" s="49"/>
      <c r="K8" s="49"/>
      <c r="L8" s="49"/>
      <c r="M8" s="49"/>
      <c r="N8" s="49"/>
      <c r="O8" s="49"/>
      <c r="P8" s="49"/>
    </row>
    <row r="9" ht="13.5" customHeight="1"/>
    <row r="10" spans="2:49" ht="13.5" customHeight="1">
      <c r="B10" s="46" t="s">
        <v>105</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row>
    <row r="11" spans="2:49" ht="13.5" customHeight="1">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row>
    <row r="12" spans="2:49" ht="13.5" customHeight="1">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row>
    <row r="13" ht="13.5" customHeight="1"/>
    <row r="14" ht="13.5" customHeight="1"/>
    <row r="15" ht="13.5" customHeight="1"/>
    <row r="16" ht="13.5" customHeight="1"/>
    <row r="17" ht="13.5" customHeight="1"/>
    <row r="18" ht="13.5" customHeight="1"/>
    <row r="19" ht="13.5" customHeight="1"/>
    <row r="20" spans="3:48" ht="13.5" customHeight="1">
      <c r="C20" s="50" t="s">
        <v>31</v>
      </c>
      <c r="D20" s="50"/>
      <c r="E20" s="50"/>
      <c r="F20" s="50"/>
      <c r="G20" s="50"/>
      <c r="H20" s="50"/>
      <c r="I20" s="50"/>
      <c r="J20" s="50"/>
      <c r="K20" s="50"/>
      <c r="L20" s="50"/>
      <c r="O20" s="50" t="s">
        <v>32</v>
      </c>
      <c r="P20" s="50"/>
      <c r="Q20" s="50"/>
      <c r="R20" s="50"/>
      <c r="S20" s="50"/>
      <c r="T20" s="50"/>
      <c r="U20" s="50"/>
      <c r="V20" s="50"/>
      <c r="W20" s="50"/>
      <c r="X20" s="50"/>
      <c r="AA20" s="50" t="s">
        <v>33</v>
      </c>
      <c r="AB20" s="50"/>
      <c r="AC20" s="50"/>
      <c r="AD20" s="50"/>
      <c r="AE20" s="50"/>
      <c r="AF20" s="50"/>
      <c r="AG20" s="50"/>
      <c r="AH20" s="50"/>
      <c r="AI20" s="50"/>
      <c r="AJ20" s="50"/>
      <c r="AM20" s="50" t="s">
        <v>34</v>
      </c>
      <c r="AN20" s="50"/>
      <c r="AO20" s="50"/>
      <c r="AP20" s="50"/>
      <c r="AQ20" s="50"/>
      <c r="AR20" s="50"/>
      <c r="AS20" s="50"/>
      <c r="AT20" s="50"/>
      <c r="AU20" s="50"/>
      <c r="AV20" s="50"/>
    </row>
    <row r="21" spans="3:48" ht="13.5" customHeight="1">
      <c r="C21" s="50"/>
      <c r="D21" s="50"/>
      <c r="E21" s="50"/>
      <c r="F21" s="50"/>
      <c r="G21" s="50"/>
      <c r="H21" s="50"/>
      <c r="I21" s="50"/>
      <c r="J21" s="50"/>
      <c r="K21" s="50"/>
      <c r="L21" s="50"/>
      <c r="O21" s="50"/>
      <c r="P21" s="50"/>
      <c r="Q21" s="50"/>
      <c r="R21" s="50"/>
      <c r="S21" s="50"/>
      <c r="T21" s="50"/>
      <c r="U21" s="50"/>
      <c r="V21" s="50"/>
      <c r="W21" s="50"/>
      <c r="X21" s="50"/>
      <c r="AA21" s="50"/>
      <c r="AB21" s="50"/>
      <c r="AC21" s="50"/>
      <c r="AD21" s="50"/>
      <c r="AE21" s="50"/>
      <c r="AF21" s="50"/>
      <c r="AG21" s="50"/>
      <c r="AH21" s="50"/>
      <c r="AI21" s="50"/>
      <c r="AJ21" s="50"/>
      <c r="AM21" s="50"/>
      <c r="AN21" s="50"/>
      <c r="AO21" s="50"/>
      <c r="AP21" s="50"/>
      <c r="AQ21" s="50"/>
      <c r="AR21" s="50"/>
      <c r="AS21" s="50"/>
      <c r="AT21" s="50"/>
      <c r="AU21" s="50"/>
      <c r="AV21" s="50"/>
    </row>
    <row r="22" spans="3:48" ht="13.5" customHeight="1">
      <c r="C22" s="50"/>
      <c r="D22" s="50"/>
      <c r="E22" s="50"/>
      <c r="F22" s="50"/>
      <c r="G22" s="50"/>
      <c r="H22" s="50"/>
      <c r="I22" s="50"/>
      <c r="J22" s="50"/>
      <c r="K22" s="50"/>
      <c r="L22" s="50"/>
      <c r="O22" s="50"/>
      <c r="P22" s="50"/>
      <c r="Q22" s="50"/>
      <c r="R22" s="50"/>
      <c r="S22" s="50"/>
      <c r="T22" s="50"/>
      <c r="U22" s="50"/>
      <c r="V22" s="50"/>
      <c r="W22" s="50"/>
      <c r="X22" s="50"/>
      <c r="AA22" s="50"/>
      <c r="AB22" s="50"/>
      <c r="AC22" s="50"/>
      <c r="AD22" s="50"/>
      <c r="AE22" s="50"/>
      <c r="AF22" s="50"/>
      <c r="AG22" s="50"/>
      <c r="AH22" s="50"/>
      <c r="AI22" s="50"/>
      <c r="AJ22" s="50"/>
      <c r="AM22" s="50"/>
      <c r="AN22" s="50"/>
      <c r="AO22" s="50"/>
      <c r="AP22" s="50"/>
      <c r="AQ22" s="50"/>
      <c r="AR22" s="50"/>
      <c r="AS22" s="50"/>
      <c r="AT22" s="50"/>
      <c r="AU22" s="50"/>
      <c r="AV22" s="50"/>
    </row>
    <row r="23" spans="3:48" ht="13.5" customHeight="1">
      <c r="C23" s="50"/>
      <c r="D23" s="50"/>
      <c r="E23" s="50"/>
      <c r="F23" s="50"/>
      <c r="G23" s="50"/>
      <c r="H23" s="50"/>
      <c r="I23" s="50"/>
      <c r="J23" s="50"/>
      <c r="K23" s="50"/>
      <c r="L23" s="50"/>
      <c r="O23" s="50"/>
      <c r="P23" s="50"/>
      <c r="Q23" s="50"/>
      <c r="R23" s="50"/>
      <c r="S23" s="50"/>
      <c r="T23" s="50"/>
      <c r="U23" s="50"/>
      <c r="V23" s="50"/>
      <c r="W23" s="50"/>
      <c r="X23" s="50"/>
      <c r="AA23" s="50"/>
      <c r="AB23" s="50"/>
      <c r="AC23" s="50"/>
      <c r="AD23" s="50"/>
      <c r="AE23" s="50"/>
      <c r="AF23" s="50"/>
      <c r="AG23" s="50"/>
      <c r="AH23" s="50"/>
      <c r="AI23" s="50"/>
      <c r="AJ23" s="50"/>
      <c r="AM23" s="50"/>
      <c r="AN23" s="50"/>
      <c r="AO23" s="50"/>
      <c r="AP23" s="50"/>
      <c r="AQ23" s="50"/>
      <c r="AR23" s="50"/>
      <c r="AS23" s="50"/>
      <c r="AT23" s="50"/>
      <c r="AU23" s="50"/>
      <c r="AV23" s="50"/>
    </row>
    <row r="24" ht="13.5" customHeight="1"/>
    <row r="25" spans="2:49" ht="13.5" customHeight="1">
      <c r="B25" s="46" t="s">
        <v>35</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row>
    <row r="26" spans="2:49" ht="13.5" customHeight="1">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row>
    <row r="27" spans="2:49" ht="13.5" customHeight="1">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row>
    <row r="28" ht="13.5" customHeight="1"/>
    <row r="29" ht="13.5" customHeight="1"/>
    <row r="30" ht="13.5" customHeight="1"/>
    <row r="31" ht="13.5" customHeight="1"/>
    <row r="32" ht="13.5" customHeight="1"/>
    <row r="33" ht="13.5" customHeight="1"/>
    <row r="34" ht="13.5" customHeight="1"/>
    <row r="35" spans="4:48" ht="13.5" customHeight="1">
      <c r="D35" s="13"/>
      <c r="E35" s="47"/>
      <c r="F35" s="47"/>
      <c r="G35" s="47"/>
      <c r="H35" s="47"/>
      <c r="I35" s="47"/>
      <c r="L35" s="13"/>
      <c r="M35" s="47"/>
      <c r="N35" s="47"/>
      <c r="O35" s="47"/>
      <c r="P35" s="47"/>
      <c r="Q35" s="47"/>
      <c r="R35" s="47"/>
      <c r="S35" s="13"/>
      <c r="T35" s="13"/>
      <c r="U35" s="13"/>
      <c r="V35" s="13"/>
      <c r="W35" s="47"/>
      <c r="X35" s="47"/>
      <c r="Y35" s="47"/>
      <c r="Z35" s="47"/>
      <c r="AA35" s="47"/>
      <c r="AB35" s="47"/>
      <c r="AC35" s="13"/>
      <c r="AD35" s="13"/>
      <c r="AE35" s="13"/>
      <c r="AF35" s="13"/>
      <c r="AG35" s="47"/>
      <c r="AH35" s="47"/>
      <c r="AI35" s="47"/>
      <c r="AJ35" s="47"/>
      <c r="AK35" s="47"/>
      <c r="AL35" s="47"/>
      <c r="AM35" s="13"/>
      <c r="AN35" s="13"/>
      <c r="AP35" s="47"/>
      <c r="AQ35" s="47"/>
      <c r="AR35" s="47"/>
      <c r="AS35" s="47"/>
      <c r="AT35" s="47"/>
      <c r="AU35" s="13"/>
      <c r="AV35" s="13"/>
    </row>
    <row r="36" spans="3:48" ht="13.5" customHeight="1">
      <c r="C36" s="13"/>
      <c r="D36" s="13"/>
      <c r="E36" s="47"/>
      <c r="F36" s="47"/>
      <c r="G36" s="47"/>
      <c r="H36" s="47"/>
      <c r="I36" s="47"/>
      <c r="K36" s="13"/>
      <c r="L36" s="13"/>
      <c r="M36" s="47"/>
      <c r="N36" s="47"/>
      <c r="O36" s="47"/>
      <c r="P36" s="47"/>
      <c r="Q36" s="47"/>
      <c r="R36" s="47"/>
      <c r="S36" s="13"/>
      <c r="T36" s="13"/>
      <c r="U36" s="13"/>
      <c r="V36" s="13"/>
      <c r="W36" s="47"/>
      <c r="X36" s="47"/>
      <c r="Y36" s="47"/>
      <c r="Z36" s="47"/>
      <c r="AA36" s="47"/>
      <c r="AB36" s="47"/>
      <c r="AC36" s="13"/>
      <c r="AD36" s="13"/>
      <c r="AE36" s="13"/>
      <c r="AF36" s="13"/>
      <c r="AG36" s="47"/>
      <c r="AH36" s="47"/>
      <c r="AI36" s="47"/>
      <c r="AJ36" s="47"/>
      <c r="AK36" s="47"/>
      <c r="AL36" s="47"/>
      <c r="AM36" s="13"/>
      <c r="AN36" s="13"/>
      <c r="AP36" s="47"/>
      <c r="AQ36" s="47"/>
      <c r="AR36" s="47"/>
      <c r="AS36" s="47"/>
      <c r="AT36" s="47"/>
      <c r="AU36" s="13"/>
      <c r="AV36" s="13"/>
    </row>
    <row r="37" ht="13.5" customHeight="1"/>
    <row r="38" spans="2:49" ht="13.5" customHeight="1">
      <c r="B38" s="45" t="s">
        <v>106</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row>
    <row r="39" spans="2:49" ht="13.5" customHeight="1">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row>
    <row r="40" spans="2:49" ht="13.5" customHeight="1">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row>
    <row r="41" spans="2:49" ht="13.5" customHeight="1">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row>
    <row r="42" spans="2:49" ht="13.5" customHeight="1">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row>
    <row r="43" ht="13.5" customHeight="1"/>
    <row r="44" ht="13.5" customHeight="1"/>
    <row r="45" ht="13.5" customHeight="1"/>
    <row r="46" ht="13.5" customHeight="1"/>
    <row r="47" ht="13.5" customHeight="1"/>
    <row r="48" ht="13.5" customHeight="1"/>
    <row r="49" ht="13.5" customHeight="1"/>
  </sheetData>
  <sheetProtection password="D7C4" sheet="1" objects="1" scenarios="1"/>
  <mergeCells count="14">
    <mergeCell ref="AH3:AW4"/>
    <mergeCell ref="B7:P8"/>
    <mergeCell ref="B10:AW12"/>
    <mergeCell ref="C20:L23"/>
    <mergeCell ref="O20:X23"/>
    <mergeCell ref="AA20:AJ23"/>
    <mergeCell ref="AM20:AV23"/>
    <mergeCell ref="B38:AW42"/>
    <mergeCell ref="B25:AW27"/>
    <mergeCell ref="E35:I36"/>
    <mergeCell ref="M35:R36"/>
    <mergeCell ref="W35:AB36"/>
    <mergeCell ref="AG35:AL36"/>
    <mergeCell ref="AP35:AT36"/>
  </mergeCells>
  <hyperlinks>
    <hyperlink ref="B7" r:id="rId1" display="http://www.fisy.fr/"/>
  </hyperlinks>
  <printOptions/>
  <pageMargins left="0.7" right="0.7" top="0.75" bottom="0.75" header="0.3" footer="0.3"/>
  <pageSetup orientation="portrait" paperSize="9"/>
  <drawing r:id="rId2"/>
</worksheet>
</file>

<file path=xl/worksheets/sheet10.xml><?xml version="1.0" encoding="utf-8"?>
<worksheet xmlns="http://schemas.openxmlformats.org/spreadsheetml/2006/main" xmlns:r="http://schemas.openxmlformats.org/officeDocument/2006/relationships">
  <sheetPr>
    <tabColor rgb="FF8EB4E3"/>
  </sheetPr>
  <dimension ref="B2:H7"/>
  <sheetViews>
    <sheetView showGridLines="0" showRowColHeaders="0" zoomScale="85" zoomScaleNormal="85" zoomScalePageLayoutView="0" workbookViewId="0" topLeftCell="A1">
      <selection activeCell="F52" sqref="F52"/>
    </sheetView>
  </sheetViews>
  <sheetFormatPr defaultColWidth="9.140625" defaultRowHeight="15"/>
  <cols>
    <col min="1" max="1" width="3.28125" style="0" customWidth="1"/>
    <col min="2" max="2" width="24.00390625" style="0" customWidth="1"/>
    <col min="3" max="7" width="9.421875" style="0" customWidth="1"/>
    <col min="8" max="8" width="2.8515625" style="0" customWidth="1"/>
  </cols>
  <sheetData>
    <row r="2" ht="36.75" customHeight="1">
      <c r="B2" s="17" t="s">
        <v>79</v>
      </c>
    </row>
    <row r="4" spans="2:8" ht="14.25" customHeight="1">
      <c r="B4" s="58" t="s">
        <v>0</v>
      </c>
      <c r="C4" s="58" t="s">
        <v>74</v>
      </c>
      <c r="D4" s="58"/>
      <c r="E4" s="58"/>
      <c r="F4" s="58"/>
      <c r="G4" s="58"/>
      <c r="H4" s="2"/>
    </row>
    <row r="5" spans="2:7" ht="14.25" customHeight="1">
      <c r="B5" s="58"/>
      <c r="C5" s="16" t="s">
        <v>40</v>
      </c>
      <c r="D5" s="16" t="s">
        <v>41</v>
      </c>
      <c r="E5" s="16" t="s">
        <v>42</v>
      </c>
      <c r="F5" s="16" t="s">
        <v>43</v>
      </c>
      <c r="G5" s="16" t="s">
        <v>44</v>
      </c>
    </row>
    <row r="6" spans="2:7" ht="14.25">
      <c r="B6" s="32" t="s">
        <v>80</v>
      </c>
      <c r="C6" s="24">
        <f>SUM(Trésorerie!C15:N15)</f>
        <v>0</v>
      </c>
      <c r="D6" s="24">
        <f>SUM(Trésorerie!O15:Z15)</f>
        <v>0</v>
      </c>
      <c r="E6" s="24">
        <f>SUM(Financements!C10:K10)/5</f>
        <v>0</v>
      </c>
      <c r="F6" s="24">
        <f>SUM(Financements!C10:L10)/5</f>
        <v>0</v>
      </c>
      <c r="G6" s="24">
        <f>SUM(Financements!C10:M10)/5</f>
        <v>0</v>
      </c>
    </row>
    <row r="7" spans="2:7" ht="14.25">
      <c r="B7" s="32" t="s">
        <v>81</v>
      </c>
      <c r="C7" s="24">
        <f>SUM(Financements!C10:F10)-'Dettes - Calculs'!C6</f>
        <v>0</v>
      </c>
      <c r="D7" s="24">
        <f>SUM(Financements!G10:J10)+'Dettes - Calculs'!C7-'Dettes - Calculs'!D6</f>
        <v>0</v>
      </c>
      <c r="E7" s="24">
        <f>Financements!K10+'Dettes - Calculs'!D7-'Dettes - Calculs'!E6</f>
        <v>0</v>
      </c>
      <c r="F7" s="24">
        <f>Financements!L10+'Dettes - Calculs'!E7-'Dettes - Calculs'!F6</f>
        <v>0</v>
      </c>
      <c r="G7" s="24">
        <f>Financements!M10+'Dettes - Calculs'!F7-'Dettes - Calculs'!G6</f>
        <v>0</v>
      </c>
    </row>
  </sheetData>
  <sheetProtection/>
  <mergeCells count="2">
    <mergeCell ref="B4:B5"/>
    <mergeCell ref="C4:G4"/>
  </mergeCells>
  <printOptions/>
  <pageMargins left="0.7" right="0.7" top="0.75" bottom="0.75" header="0.3" footer="0.3"/>
  <pageSetup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3"/>
  </sheetPr>
  <dimension ref="B2:I21"/>
  <sheetViews>
    <sheetView showGridLines="0" showRowColHeaders="0" zoomScale="80" zoomScaleNormal="80" zoomScalePageLayoutView="0" workbookViewId="0" topLeftCell="A1">
      <selection activeCell="I70" sqref="I70"/>
    </sheetView>
  </sheetViews>
  <sheetFormatPr defaultColWidth="9.140625" defaultRowHeight="15"/>
  <cols>
    <col min="1" max="1" width="2.57421875" style="0" customWidth="1"/>
    <col min="2" max="2" width="32.421875" style="0" customWidth="1"/>
    <col min="3" max="7" width="12.00390625" style="0" customWidth="1"/>
    <col min="8" max="8" width="2.8515625" style="0" customWidth="1"/>
    <col min="9" max="9" width="70.421875" style="0" bestFit="1" customWidth="1"/>
    <col min="10" max="13" width="9.421875" style="0" customWidth="1"/>
    <col min="14" max="14" width="2.8515625" style="0" customWidth="1"/>
  </cols>
  <sheetData>
    <row r="2" ht="36.75" customHeight="1">
      <c r="B2" s="17" t="s">
        <v>58</v>
      </c>
    </row>
    <row r="4" spans="2:9" ht="14.25">
      <c r="B4" s="64" t="s">
        <v>96</v>
      </c>
      <c r="C4" s="65"/>
      <c r="D4" s="65"/>
      <c r="E4" s="65"/>
      <c r="F4" s="65"/>
      <c r="G4" s="65"/>
      <c r="H4" s="65"/>
      <c r="I4" s="65"/>
    </row>
    <row r="6" spans="3:9" ht="14.25" customHeight="1">
      <c r="C6" s="33" t="s">
        <v>40</v>
      </c>
      <c r="D6" s="33" t="s">
        <v>41</v>
      </c>
      <c r="E6" s="33" t="s">
        <v>42</v>
      </c>
      <c r="F6" s="33" t="s">
        <v>43</v>
      </c>
      <c r="G6" s="33" t="s">
        <v>44</v>
      </c>
      <c r="I6" s="34" t="s">
        <v>111</v>
      </c>
    </row>
    <row r="8" spans="2:9" ht="14.25">
      <c r="B8" s="33" t="s">
        <v>87</v>
      </c>
      <c r="C8" s="36" t="e">
        <f>C10/C12*(C12-C16)</f>
        <v>#DIV/0!</v>
      </c>
      <c r="D8" s="36" t="e">
        <f>D10/D12*(D12-D16)</f>
        <v>#DIV/0!</v>
      </c>
      <c r="E8" s="36" t="e">
        <f>E10/E12*(E12-E16)</f>
        <v>#DIV/0!</v>
      </c>
      <c r="F8" s="36" t="e">
        <f>F10/F12*(F12-F16)</f>
        <v>#DIV/0!</v>
      </c>
      <c r="G8" s="36" t="e">
        <f>G10/G12*(G12-G16)</f>
        <v>#DIV/0!</v>
      </c>
      <c r="I8" s="35" t="s">
        <v>97</v>
      </c>
    </row>
    <row r="9" spans="2:7" ht="14.25">
      <c r="B9" s="8" t="s">
        <v>91</v>
      </c>
      <c r="C9" s="9" t="e">
        <f>C8/C$10</f>
        <v>#DIV/0!</v>
      </c>
      <c r="D9" s="9" t="e">
        <f>D8/D$10</f>
        <v>#DIV/0!</v>
      </c>
      <c r="E9" s="9" t="e">
        <f>E8/E$10</f>
        <v>#DIV/0!</v>
      </c>
      <c r="F9" s="9" t="e">
        <f>F8/F$10</f>
        <v>#DIV/0!</v>
      </c>
      <c r="G9" s="9" t="e">
        <f>G8/G$10</f>
        <v>#DIV/0!</v>
      </c>
    </row>
    <row r="10" spans="2:9" ht="14.25">
      <c r="B10" s="33" t="s">
        <v>92</v>
      </c>
      <c r="C10" s="36">
        <f>SUM('Revenus - Calculs'!C32:F32)</f>
        <v>0</v>
      </c>
      <c r="D10" s="36">
        <f>SUM('Revenus - Calculs'!G32:J32)</f>
        <v>0</v>
      </c>
      <c r="E10" s="36">
        <f>'Revenus - Calculs'!K32</f>
        <v>0</v>
      </c>
      <c r="F10" s="36">
        <f>'Revenus - Calculs'!L32</f>
        <v>0</v>
      </c>
      <c r="G10" s="36">
        <f>'Revenus - Calculs'!M32</f>
        <v>0</v>
      </c>
      <c r="I10" s="44" t="s">
        <v>98</v>
      </c>
    </row>
    <row r="11" spans="2:7" ht="14.25">
      <c r="B11" s="8" t="s">
        <v>91</v>
      </c>
      <c r="C11" s="9" t="e">
        <f>C10/C$10</f>
        <v>#DIV/0!</v>
      </c>
      <c r="D11" s="9" t="e">
        <f>D10/D$10</f>
        <v>#DIV/0!</v>
      </c>
      <c r="E11" s="9" t="e">
        <f>E10/E$10</f>
        <v>#DIV/0!</v>
      </c>
      <c r="F11" s="9" t="e">
        <f>F10/F$10</f>
        <v>#DIV/0!</v>
      </c>
      <c r="G11" s="9" t="e">
        <f>G10/G$10</f>
        <v>#DIV/0!</v>
      </c>
    </row>
    <row r="12" spans="2:9" ht="14.25">
      <c r="B12" s="33" t="s">
        <v>88</v>
      </c>
      <c r="C12" s="36">
        <f>C10-SUM('Charges variables - Calculs'!C32:F32)</f>
        <v>0</v>
      </c>
      <c r="D12" s="36">
        <f>D10-SUM('Charges variables - Calculs'!G32:J32)</f>
        <v>0</v>
      </c>
      <c r="E12" s="36">
        <f>E10-'Charges variables - Calculs'!K32</f>
        <v>0</v>
      </c>
      <c r="F12" s="36">
        <f>F10-'Charges variables - Calculs'!L32</f>
        <v>0</v>
      </c>
      <c r="G12" s="36">
        <f>G10-'Charges variables - Calculs'!M32</f>
        <v>0</v>
      </c>
      <c r="I12" s="35" t="s">
        <v>99</v>
      </c>
    </row>
    <row r="13" spans="2:7" ht="14.25">
      <c r="B13" s="8" t="s">
        <v>91</v>
      </c>
      <c r="C13" s="9" t="e">
        <f>C12/C$10</f>
        <v>#DIV/0!</v>
      </c>
      <c r="D13" s="9" t="e">
        <f>D12/D$10</f>
        <v>#DIV/0!</v>
      </c>
      <c r="E13" s="9" t="e">
        <f>E12/E$10</f>
        <v>#DIV/0!</v>
      </c>
      <c r="F13" s="9" t="e">
        <f>F12/F$10</f>
        <v>#DIV/0!</v>
      </c>
      <c r="G13" s="9" t="e">
        <f>G12/G$10</f>
        <v>#DIV/0!</v>
      </c>
    </row>
    <row r="14" spans="2:9" ht="14.25">
      <c r="B14" s="33" t="s">
        <v>89</v>
      </c>
      <c r="C14" s="36">
        <f>C12-SUM('Personnel - Calculs'!C32:F32)-SUM('Charges externes'!E34:H34)</f>
        <v>-35000</v>
      </c>
      <c r="D14" s="36">
        <f>D12-SUM('Personnel - Calculs'!G32:J32)-SUM('Charges externes'!I34:L34)</f>
        <v>-35000</v>
      </c>
      <c r="E14" s="36">
        <f>E12-'Personnel - Calculs'!K32-'Charges externes'!M34</f>
        <v>-35000</v>
      </c>
      <c r="F14" s="36">
        <f>F12-'Personnel - Calculs'!L32-'Charges externes'!N34</f>
        <v>-35000</v>
      </c>
      <c r="G14" s="36">
        <f>G12-'Personnel - Calculs'!M32-'Charges externes'!O34</f>
        <v>-35000</v>
      </c>
      <c r="I14" s="35" t="s">
        <v>100</v>
      </c>
    </row>
    <row r="15" spans="2:9" ht="14.25">
      <c r="B15" s="8" t="s">
        <v>91</v>
      </c>
      <c r="C15" s="9" t="e">
        <f>C14/C$10</f>
        <v>#DIV/0!</v>
      </c>
      <c r="D15" s="9" t="e">
        <f>D14/D$10</f>
        <v>#DIV/0!</v>
      </c>
      <c r="E15" s="9" t="e">
        <f>E14/E$10</f>
        <v>#DIV/0!</v>
      </c>
      <c r="F15" s="9" t="e">
        <f>F14/F$10</f>
        <v>#DIV/0!</v>
      </c>
      <c r="G15" s="9" t="e">
        <f>G14/G$10</f>
        <v>#DIV/0!</v>
      </c>
      <c r="I15" s="7"/>
    </row>
    <row r="16" spans="2:9" ht="14.25">
      <c r="B16" s="33" t="s">
        <v>90</v>
      </c>
      <c r="C16" s="36">
        <f>C14-(SUM(Investissements!C34:F34)/5)</f>
        <v>-35000</v>
      </c>
      <c r="D16" s="36">
        <f>D14-(SUM(Investissements!C34:J34)/5)</f>
        <v>-35000</v>
      </c>
      <c r="E16" s="36">
        <f>E14-(SUM(Investissements!C34:K34)/5)</f>
        <v>-35000</v>
      </c>
      <c r="F16" s="36">
        <f>F14-(SUM(Investissements!C34:L34)/5)</f>
        <v>-35000</v>
      </c>
      <c r="G16" s="36">
        <f>G14-(SUM(Investissements!C34:M34)/5)</f>
        <v>-35000</v>
      </c>
      <c r="I16" s="35" t="s">
        <v>101</v>
      </c>
    </row>
    <row r="17" spans="2:7" ht="14.25">
      <c r="B17" s="8" t="s">
        <v>91</v>
      </c>
      <c r="C17" s="9" t="e">
        <f>C16/C$10</f>
        <v>#DIV/0!</v>
      </c>
      <c r="D17" s="9" t="e">
        <f>D16/D$10</f>
        <v>#DIV/0!</v>
      </c>
      <c r="E17" s="9" t="e">
        <f>E16/E$10</f>
        <v>#DIV/0!</v>
      </c>
      <c r="F17" s="9" t="e">
        <f>F16/F$10</f>
        <v>#DIV/0!</v>
      </c>
      <c r="G17" s="9" t="e">
        <f>G16/G$10</f>
        <v>#DIV/0!</v>
      </c>
    </row>
    <row r="18" spans="2:7" ht="14.25">
      <c r="B18" s="8"/>
      <c r="C18" s="5"/>
      <c r="D18" s="5"/>
      <c r="E18" s="5"/>
      <c r="F18" s="5"/>
      <c r="G18" s="5"/>
    </row>
    <row r="19" spans="2:9" ht="14.25">
      <c r="B19" s="33" t="s">
        <v>93</v>
      </c>
      <c r="C19" s="37" t="e">
        <f>'Dettes - Calculs'!C7/SUM(Financements!$C9:F9)</f>
        <v>#DIV/0!</v>
      </c>
      <c r="D19" s="37" t="e">
        <f>'Dettes - Calculs'!D7/SUM(Financements!$C9:J9)</f>
        <v>#DIV/0!</v>
      </c>
      <c r="E19" s="37" t="e">
        <f>'Dettes - Calculs'!E7/SUM(Financements!$C9:K9)</f>
        <v>#DIV/0!</v>
      </c>
      <c r="F19" s="37" t="e">
        <f>'Dettes - Calculs'!F7/SUM(Financements!$C9:L9)</f>
        <v>#DIV/0!</v>
      </c>
      <c r="G19" s="37" t="e">
        <f>'Dettes - Calculs'!G7/SUM(Financements!$C9:M9)</f>
        <v>#DIV/0!</v>
      </c>
      <c r="I19" s="35" t="s">
        <v>102</v>
      </c>
    </row>
    <row r="20" spans="2:9" ht="14.25">
      <c r="B20" s="33" t="s">
        <v>94</v>
      </c>
      <c r="C20" s="10">
        <f>'Dettes - Calculs'!C7/C16</f>
        <v>0</v>
      </c>
      <c r="D20" s="10">
        <f>'Dettes - Calculs'!D7/D16</f>
        <v>0</v>
      </c>
      <c r="E20" s="10">
        <f>'Dettes - Calculs'!E7/E16</f>
        <v>0</v>
      </c>
      <c r="F20" s="10">
        <f>'Dettes - Calculs'!F7/F16</f>
        <v>0</v>
      </c>
      <c r="G20" s="10">
        <f>'Dettes - Calculs'!G7/G16</f>
        <v>0</v>
      </c>
      <c r="I20" s="35" t="s">
        <v>103</v>
      </c>
    </row>
    <row r="21" spans="2:9" ht="14.25">
      <c r="B21" s="33" t="s">
        <v>95</v>
      </c>
      <c r="C21" s="37" t="e">
        <f>(C16-'Dettes - Calculs'!C6)/SUM(Financements!C9:F9)</f>
        <v>#DIV/0!</v>
      </c>
      <c r="D21" s="37" t="e">
        <f>(D16-'Dettes - Calculs'!D6)/SUM(Financements!C9:J9)</f>
        <v>#DIV/0!</v>
      </c>
      <c r="E21" s="37" t="e">
        <f>(E16-'Dettes - Calculs'!E6)/SUM(Financements!C9:K9)</f>
        <v>#DIV/0!</v>
      </c>
      <c r="F21" s="37" t="e">
        <f>(F16-'Dettes - Calculs'!F6)/SUM(Financements!C9:L9)</f>
        <v>#DIV/0!</v>
      </c>
      <c r="G21" s="37" t="e">
        <f>(G16-'Dettes - Calculs'!G6)/SUM(Financements!C9:M9)</f>
        <v>#DIV/0!</v>
      </c>
      <c r="I21" s="35" t="s">
        <v>104</v>
      </c>
    </row>
  </sheetData>
  <sheetProtection sheet="1"/>
  <mergeCells count="1">
    <mergeCell ref="B4:I4"/>
  </mergeCells>
  <conditionalFormatting sqref="C9:G9">
    <cfRule type="cellIs" priority="5" dxfId="2" operator="between" stopIfTrue="1">
      <formula>1</formula>
      <formula>1.2</formula>
    </cfRule>
    <cfRule type="cellIs" priority="19" dxfId="0" operator="greaterThan" stopIfTrue="1">
      <formula>1.2</formula>
    </cfRule>
    <cfRule type="cellIs" priority="20" dxfId="1" operator="lessThan" stopIfTrue="1">
      <formula>1</formula>
    </cfRule>
  </conditionalFormatting>
  <conditionalFormatting sqref="C11:G11 C13:G13 C15:G15 C17:G17">
    <cfRule type="cellIs" priority="4" dxfId="2" operator="between" stopIfTrue="1">
      <formula>0</formula>
      <formula>0.1</formula>
    </cfRule>
    <cfRule type="cellIs" priority="17" dxfId="0" operator="lessThan" stopIfTrue="1">
      <formula>0</formula>
    </cfRule>
    <cfRule type="cellIs" priority="18" dxfId="1" operator="greaterThan" stopIfTrue="1">
      <formula>0.1</formula>
    </cfRule>
  </conditionalFormatting>
  <conditionalFormatting sqref="C19:G19">
    <cfRule type="cellIs" priority="3" dxfId="0" operator="greaterThan" stopIfTrue="1">
      <formula>5</formula>
    </cfRule>
    <cfRule type="cellIs" priority="6" dxfId="2" operator="between" stopIfTrue="1">
      <formula>2</formula>
      <formula>5</formula>
    </cfRule>
    <cfRule type="cellIs" priority="16" dxfId="1" operator="lessThan" stopIfTrue="1">
      <formula>2</formula>
    </cfRule>
  </conditionalFormatting>
  <conditionalFormatting sqref="C20:G20">
    <cfRule type="cellIs" priority="2" dxfId="2" operator="between" stopIfTrue="1">
      <formula>0.15</formula>
      <formula>0.25</formula>
    </cfRule>
    <cfRule type="cellIs" priority="14" dxfId="0" operator="lessThan" stopIfTrue="1">
      <formula>0.15</formula>
    </cfRule>
    <cfRule type="cellIs" priority="15" dxfId="1" operator="greaterThan" stopIfTrue="1">
      <formula>0.25</formula>
    </cfRule>
  </conditionalFormatting>
  <conditionalFormatting sqref="C21:G21">
    <cfRule type="cellIs" priority="1" dxfId="2" operator="between" stopIfTrue="1">
      <formula>0</formula>
      <formula>0.1</formula>
    </cfRule>
    <cfRule type="cellIs" priority="10" dxfId="1" operator="greaterThan" stopIfTrue="1">
      <formula>0.1</formula>
    </cfRule>
    <cfRule type="cellIs" priority="12" dxfId="0" operator="lessThan" stopIfTrue="1">
      <formula>0</formula>
    </cfRule>
  </conditionalFormatting>
  <printOptions/>
  <pageMargins left="0.7" right="0.7" top="0.75" bottom="0.75" header="0.3" footer="0.3"/>
  <pageSetup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8EB4E3"/>
  </sheetPr>
  <dimension ref="B2:Z17"/>
  <sheetViews>
    <sheetView showGridLines="0" showRowColHeaders="0" zoomScale="85" zoomScaleNormal="85" zoomScalePageLayoutView="0" workbookViewId="0" topLeftCell="A1">
      <selection activeCell="I54" sqref="I54"/>
    </sheetView>
  </sheetViews>
  <sheetFormatPr defaultColWidth="9.140625" defaultRowHeight="15"/>
  <cols>
    <col min="1" max="1" width="3.28125" style="0" customWidth="1"/>
    <col min="2" max="2" width="24.00390625" style="0" customWidth="1"/>
    <col min="3" max="26" width="10.57421875" style="0" customWidth="1"/>
  </cols>
  <sheetData>
    <row r="2" ht="36.75" customHeight="1">
      <c r="B2" s="1" t="s">
        <v>82</v>
      </c>
    </row>
    <row r="4" spans="2:26" ht="18" customHeight="1">
      <c r="B4" s="3" t="s">
        <v>0</v>
      </c>
      <c r="C4" s="3" t="s">
        <v>4</v>
      </c>
      <c r="D4" s="3" t="s">
        <v>5</v>
      </c>
      <c r="E4" s="3" t="s">
        <v>6</v>
      </c>
      <c r="F4" s="3" t="s">
        <v>7</v>
      </c>
      <c r="G4" s="3" t="s">
        <v>8</v>
      </c>
      <c r="H4" s="3" t="s">
        <v>9</v>
      </c>
      <c r="I4" s="3" t="s">
        <v>10</v>
      </c>
      <c r="J4" s="3" t="s">
        <v>11</v>
      </c>
      <c r="K4" s="3" t="s">
        <v>12</v>
      </c>
      <c r="L4" s="3" t="s">
        <v>13</v>
      </c>
      <c r="M4" s="3" t="s">
        <v>14</v>
      </c>
      <c r="N4" s="3" t="s">
        <v>15</v>
      </c>
      <c r="O4" s="3" t="s">
        <v>16</v>
      </c>
      <c r="P4" s="3" t="s">
        <v>17</v>
      </c>
      <c r="Q4" s="3" t="s">
        <v>18</v>
      </c>
      <c r="R4" s="3" t="s">
        <v>19</v>
      </c>
      <c r="S4" s="3" t="s">
        <v>20</v>
      </c>
      <c r="T4" s="3" t="s">
        <v>21</v>
      </c>
      <c r="U4" s="3" t="s">
        <v>22</v>
      </c>
      <c r="V4" s="3" t="s">
        <v>23</v>
      </c>
      <c r="W4" s="3" t="s">
        <v>24</v>
      </c>
      <c r="X4" s="3" t="s">
        <v>25</v>
      </c>
      <c r="Y4" s="3" t="s">
        <v>26</v>
      </c>
      <c r="Z4" s="3" t="s">
        <v>27</v>
      </c>
    </row>
    <row r="6" spans="2:26" ht="14.25">
      <c r="B6" s="4" t="s">
        <v>83</v>
      </c>
      <c r="C6" s="43">
        <v>0</v>
      </c>
      <c r="D6" s="43">
        <f>C17</f>
        <v>-2916.6666666666665</v>
      </c>
      <c r="E6" s="43">
        <f aca="true" t="shared" si="0" ref="E6:Z6">D17</f>
        <v>-5833.333333333333</v>
      </c>
      <c r="F6" s="43">
        <f t="shared" si="0"/>
        <v>-8750</v>
      </c>
      <c r="G6" s="43">
        <f t="shared" si="0"/>
        <v>-11666.666666666666</v>
      </c>
      <c r="H6" s="43">
        <f t="shared" si="0"/>
        <v>-14583.333333333332</v>
      </c>
      <c r="I6" s="43">
        <f t="shared" si="0"/>
        <v>-17500</v>
      </c>
      <c r="J6" s="43">
        <f t="shared" si="0"/>
        <v>-20416.666666666668</v>
      </c>
      <c r="K6" s="43">
        <f t="shared" si="0"/>
        <v>-23333.333333333336</v>
      </c>
      <c r="L6" s="43">
        <f t="shared" si="0"/>
        <v>-26250.000000000004</v>
      </c>
      <c r="M6" s="43">
        <f t="shared" si="0"/>
        <v>-29166.66666666667</v>
      </c>
      <c r="N6" s="43">
        <f t="shared" si="0"/>
        <v>-32083.33333333334</v>
      </c>
      <c r="O6" s="43">
        <f t="shared" si="0"/>
        <v>-35000.00000000001</v>
      </c>
      <c r="P6" s="43">
        <f t="shared" si="0"/>
        <v>-37916.66666666667</v>
      </c>
      <c r="Q6" s="43">
        <f t="shared" si="0"/>
        <v>-40833.333333333336</v>
      </c>
      <c r="R6" s="43">
        <f t="shared" si="0"/>
        <v>-43750</v>
      </c>
      <c r="S6" s="43">
        <f t="shared" si="0"/>
        <v>-46666.666666666664</v>
      </c>
      <c r="T6" s="43">
        <f t="shared" si="0"/>
        <v>-49583.33333333333</v>
      </c>
      <c r="U6" s="43">
        <f t="shared" si="0"/>
        <v>-52499.99999999999</v>
      </c>
      <c r="V6" s="43">
        <f t="shared" si="0"/>
        <v>-55416.66666666666</v>
      </c>
      <c r="W6" s="43">
        <f t="shared" si="0"/>
        <v>-58333.33333333332</v>
      </c>
      <c r="X6" s="43">
        <f t="shared" si="0"/>
        <v>-61249.999999999985</v>
      </c>
      <c r="Y6" s="43">
        <f t="shared" si="0"/>
        <v>-64166.66666666665</v>
      </c>
      <c r="Z6" s="43">
        <f t="shared" si="0"/>
        <v>-67083.33333333331</v>
      </c>
    </row>
    <row r="7" spans="3:26" ht="14.25">
      <c r="C7" s="6"/>
      <c r="D7" s="6"/>
      <c r="E7" s="6"/>
      <c r="F7" s="6"/>
      <c r="G7" s="6"/>
      <c r="H7" s="6"/>
      <c r="I7" s="6"/>
      <c r="J7" s="6"/>
      <c r="K7" s="6"/>
      <c r="L7" s="6"/>
      <c r="M7" s="6"/>
      <c r="N7" s="6"/>
      <c r="O7" s="6"/>
      <c r="P7" s="6"/>
      <c r="Q7" s="6"/>
      <c r="R7" s="6"/>
      <c r="S7" s="6"/>
      <c r="T7" s="6"/>
      <c r="U7" s="6"/>
      <c r="V7" s="6"/>
      <c r="W7" s="6"/>
      <c r="X7" s="6"/>
      <c r="Y7" s="6"/>
      <c r="Z7" s="6"/>
    </row>
    <row r="8" spans="2:26" ht="14.25">
      <c r="B8" s="4" t="s">
        <v>72</v>
      </c>
      <c r="C8" s="43">
        <f>Financements!C12</f>
        <v>0</v>
      </c>
      <c r="D8" s="43"/>
      <c r="E8" s="43"/>
      <c r="F8" s="43">
        <f>Financements!D12</f>
        <v>0</v>
      </c>
      <c r="G8" s="43"/>
      <c r="H8" s="43"/>
      <c r="I8" s="43">
        <f>Financements!E12</f>
        <v>0</v>
      </c>
      <c r="J8" s="43"/>
      <c r="K8" s="43"/>
      <c r="L8" s="43">
        <f>Financements!F12</f>
        <v>0</v>
      </c>
      <c r="M8" s="43"/>
      <c r="N8" s="43"/>
      <c r="O8" s="43">
        <f>Financements!G12</f>
        <v>0</v>
      </c>
      <c r="P8" s="43"/>
      <c r="Q8" s="43"/>
      <c r="R8" s="43">
        <f>Financements!H12</f>
        <v>0</v>
      </c>
      <c r="S8" s="43"/>
      <c r="T8" s="43"/>
      <c r="U8" s="43">
        <f>Financements!I12</f>
        <v>0</v>
      </c>
      <c r="V8" s="43"/>
      <c r="W8" s="43"/>
      <c r="X8" s="43">
        <f>Financements!J12</f>
        <v>0</v>
      </c>
      <c r="Y8" s="43"/>
      <c r="Z8" s="43"/>
    </row>
    <row r="9" spans="2:26" ht="14.25">
      <c r="B9" s="4" t="s">
        <v>36</v>
      </c>
      <c r="C9" s="43">
        <f>'Revenus - Calculs'!C32/3</f>
        <v>0</v>
      </c>
      <c r="D9" s="43">
        <f>C9</f>
        <v>0</v>
      </c>
      <c r="E9" s="43">
        <f>C9</f>
        <v>0</v>
      </c>
      <c r="F9" s="43">
        <f>'Revenus - Calculs'!D32/3</f>
        <v>0</v>
      </c>
      <c r="G9" s="43">
        <f>F9</f>
        <v>0</v>
      </c>
      <c r="H9" s="43">
        <f>F9</f>
        <v>0</v>
      </c>
      <c r="I9" s="43">
        <f>'Revenus - Calculs'!E32/3</f>
        <v>0</v>
      </c>
      <c r="J9" s="43">
        <f>I9</f>
        <v>0</v>
      </c>
      <c r="K9" s="43">
        <f>I9</f>
        <v>0</v>
      </c>
      <c r="L9" s="43">
        <f>'Revenus - Calculs'!F32/3</f>
        <v>0</v>
      </c>
      <c r="M9" s="43">
        <f>L9</f>
        <v>0</v>
      </c>
      <c r="N9" s="43">
        <f>L9</f>
        <v>0</v>
      </c>
      <c r="O9" s="43">
        <f>'Revenus - Calculs'!G32/3</f>
        <v>0</v>
      </c>
      <c r="P9" s="43">
        <f>O9</f>
        <v>0</v>
      </c>
      <c r="Q9" s="43">
        <f>O9</f>
        <v>0</v>
      </c>
      <c r="R9" s="43">
        <f>'Revenus - Calculs'!H32/3</f>
        <v>0</v>
      </c>
      <c r="S9" s="43">
        <f>R9</f>
        <v>0</v>
      </c>
      <c r="T9" s="43">
        <f>R9</f>
        <v>0</v>
      </c>
      <c r="U9" s="43">
        <f>'Revenus - Calculs'!I32/3</f>
        <v>0</v>
      </c>
      <c r="V9" s="43">
        <f>U9</f>
        <v>0</v>
      </c>
      <c r="W9" s="43">
        <f>U9</f>
        <v>0</v>
      </c>
      <c r="X9" s="43">
        <f>'Revenus - Calculs'!J32/3</f>
        <v>0</v>
      </c>
      <c r="Y9" s="43">
        <f>X9</f>
        <v>0</v>
      </c>
      <c r="Z9" s="43">
        <f>X9</f>
        <v>0</v>
      </c>
    </row>
    <row r="10" spans="3:26" ht="14.25">
      <c r="C10" s="5"/>
      <c r="D10" s="5"/>
      <c r="E10" s="5"/>
      <c r="F10" s="5"/>
      <c r="G10" s="5"/>
      <c r="H10" s="5"/>
      <c r="I10" s="5"/>
      <c r="J10" s="5"/>
      <c r="K10" s="5"/>
      <c r="L10" s="5"/>
      <c r="M10" s="5"/>
      <c r="N10" s="5"/>
      <c r="O10" s="5"/>
      <c r="P10" s="5"/>
      <c r="Q10" s="5"/>
      <c r="R10" s="5"/>
      <c r="S10" s="5"/>
      <c r="T10" s="5"/>
      <c r="U10" s="5"/>
      <c r="V10" s="5"/>
      <c r="W10" s="5"/>
      <c r="X10" s="5"/>
      <c r="Y10" s="5"/>
      <c r="Z10" s="5"/>
    </row>
    <row r="11" spans="2:26" ht="14.25">
      <c r="B11" s="12" t="s">
        <v>50</v>
      </c>
      <c r="C11" s="43">
        <f>'Personnel - Calculs'!C32/3</f>
        <v>0</v>
      </c>
      <c r="D11" s="43">
        <f>C11</f>
        <v>0</v>
      </c>
      <c r="E11" s="43">
        <f>C11</f>
        <v>0</v>
      </c>
      <c r="F11" s="43">
        <f>'Personnel - Calculs'!D32/3</f>
        <v>0</v>
      </c>
      <c r="G11" s="43">
        <f>F11</f>
        <v>0</v>
      </c>
      <c r="H11" s="43">
        <f>F11</f>
        <v>0</v>
      </c>
      <c r="I11" s="43">
        <f>'Personnel - Calculs'!E32/3</f>
        <v>0</v>
      </c>
      <c r="J11" s="43">
        <f>I11</f>
        <v>0</v>
      </c>
      <c r="K11" s="43">
        <f>I11</f>
        <v>0</v>
      </c>
      <c r="L11" s="43">
        <f>'Personnel - Calculs'!F32/3</f>
        <v>0</v>
      </c>
      <c r="M11" s="43">
        <f>L11</f>
        <v>0</v>
      </c>
      <c r="N11" s="43">
        <f>L11</f>
        <v>0</v>
      </c>
      <c r="O11" s="43">
        <f>'Personnel - Calculs'!G32/3</f>
        <v>0</v>
      </c>
      <c r="P11" s="43">
        <f>O11</f>
        <v>0</v>
      </c>
      <c r="Q11" s="43">
        <f>O11</f>
        <v>0</v>
      </c>
      <c r="R11" s="43">
        <f>'Personnel - Calculs'!H32/3</f>
        <v>0</v>
      </c>
      <c r="S11" s="43">
        <f>R11</f>
        <v>0</v>
      </c>
      <c r="T11" s="43">
        <f>R11</f>
        <v>0</v>
      </c>
      <c r="U11" s="43">
        <f>'Personnel - Calculs'!I32/3</f>
        <v>0</v>
      </c>
      <c r="V11" s="43">
        <f>U11</f>
        <v>0</v>
      </c>
      <c r="W11" s="43">
        <f>U11</f>
        <v>0</v>
      </c>
      <c r="X11" s="43">
        <f>'Personnel - Calculs'!J32/3</f>
        <v>0</v>
      </c>
      <c r="Y11" s="43">
        <f>X11</f>
        <v>0</v>
      </c>
      <c r="Z11" s="43">
        <f>X11</f>
        <v>0</v>
      </c>
    </row>
    <row r="12" spans="2:26" ht="14.25">
      <c r="B12" s="12" t="s">
        <v>56</v>
      </c>
      <c r="C12" s="43">
        <f>'Charges externes'!E34/3</f>
        <v>2916.6666666666665</v>
      </c>
      <c r="D12" s="43">
        <f>C12</f>
        <v>2916.6666666666665</v>
      </c>
      <c r="E12" s="43">
        <f>D12</f>
        <v>2916.6666666666665</v>
      </c>
      <c r="F12" s="43">
        <f>'Charges externes'!F34/3</f>
        <v>2916.6666666666665</v>
      </c>
      <c r="G12" s="43">
        <f>F12</f>
        <v>2916.6666666666665</v>
      </c>
      <c r="H12" s="43">
        <f>G12</f>
        <v>2916.6666666666665</v>
      </c>
      <c r="I12" s="43">
        <f>'Charges externes'!G34/3</f>
        <v>2916.6666666666665</v>
      </c>
      <c r="J12" s="43">
        <f>I12</f>
        <v>2916.6666666666665</v>
      </c>
      <c r="K12" s="43">
        <f>J12</f>
        <v>2916.6666666666665</v>
      </c>
      <c r="L12" s="43">
        <f>'Charges externes'!H34/3</f>
        <v>2916.6666666666665</v>
      </c>
      <c r="M12" s="43">
        <f>L12</f>
        <v>2916.6666666666665</v>
      </c>
      <c r="N12" s="43">
        <f>M12</f>
        <v>2916.6666666666665</v>
      </c>
      <c r="O12" s="43">
        <f>'Charges externes'!I34/3</f>
        <v>2916.6666666666665</v>
      </c>
      <c r="P12" s="43">
        <f>O12</f>
        <v>2916.6666666666665</v>
      </c>
      <c r="Q12" s="43">
        <f>P12</f>
        <v>2916.6666666666665</v>
      </c>
      <c r="R12" s="43">
        <f>'Charges externes'!J34/3</f>
        <v>2916.6666666666665</v>
      </c>
      <c r="S12" s="43">
        <f>R12</f>
        <v>2916.6666666666665</v>
      </c>
      <c r="T12" s="43">
        <f>S12</f>
        <v>2916.6666666666665</v>
      </c>
      <c r="U12" s="43">
        <f>'Charges externes'!K34/3</f>
        <v>2916.6666666666665</v>
      </c>
      <c r="V12" s="43">
        <f>U12</f>
        <v>2916.6666666666665</v>
      </c>
      <c r="W12" s="43">
        <f>V12</f>
        <v>2916.6666666666665</v>
      </c>
      <c r="X12" s="43">
        <f>'Charges externes'!L34/3</f>
        <v>2916.6666666666665</v>
      </c>
      <c r="Y12" s="43">
        <f>X12</f>
        <v>2916.6666666666665</v>
      </c>
      <c r="Z12" s="43">
        <f>Y12</f>
        <v>2916.6666666666665</v>
      </c>
    </row>
    <row r="13" spans="2:26" ht="14.25">
      <c r="B13" s="12" t="s">
        <v>70</v>
      </c>
      <c r="C13" s="43">
        <f>Investissements!C34</f>
        <v>0</v>
      </c>
      <c r="D13" s="43"/>
      <c r="E13" s="43"/>
      <c r="F13" s="43">
        <f>Investissements!D34</f>
        <v>0</v>
      </c>
      <c r="G13" s="43"/>
      <c r="H13" s="43"/>
      <c r="I13" s="43">
        <f>Investissements!E34</f>
        <v>0</v>
      </c>
      <c r="J13" s="43"/>
      <c r="K13" s="43"/>
      <c r="L13" s="43">
        <f>Investissements!F34</f>
        <v>0</v>
      </c>
      <c r="M13" s="43"/>
      <c r="N13" s="43"/>
      <c r="O13" s="43">
        <f>Investissements!G34</f>
        <v>0</v>
      </c>
      <c r="P13" s="43"/>
      <c r="Q13" s="43"/>
      <c r="R13" s="43">
        <f>Investissements!H34</f>
        <v>0</v>
      </c>
      <c r="S13" s="43"/>
      <c r="T13" s="43"/>
      <c r="U13" s="43">
        <f>Investissements!I34</f>
        <v>0</v>
      </c>
      <c r="V13" s="43"/>
      <c r="W13" s="43"/>
      <c r="X13" s="43">
        <f>Investissements!J34</f>
        <v>0</v>
      </c>
      <c r="Y13" s="43"/>
      <c r="Z13" s="43"/>
    </row>
    <row r="14" spans="2:26" ht="14.25">
      <c r="B14" s="12" t="s">
        <v>85</v>
      </c>
      <c r="C14" s="43">
        <f>'Charges variables - Calculs'!C32/3</f>
        <v>0</v>
      </c>
      <c r="D14" s="43">
        <f>C14</f>
        <v>0</v>
      </c>
      <c r="E14" s="43">
        <f>C14</f>
        <v>0</v>
      </c>
      <c r="F14" s="43">
        <f>'Charges variables - Calculs'!D32/3</f>
        <v>0</v>
      </c>
      <c r="G14" s="43">
        <f>F14</f>
        <v>0</v>
      </c>
      <c r="H14" s="43">
        <f>F14</f>
        <v>0</v>
      </c>
      <c r="I14" s="43">
        <f>'Charges variables - Calculs'!E32/3</f>
        <v>0</v>
      </c>
      <c r="J14" s="43">
        <f>I14</f>
        <v>0</v>
      </c>
      <c r="K14" s="43">
        <f>I14</f>
        <v>0</v>
      </c>
      <c r="L14" s="43">
        <f>'Charges variables - Calculs'!F32/3</f>
        <v>0</v>
      </c>
      <c r="M14" s="43">
        <f>L14</f>
        <v>0</v>
      </c>
      <c r="N14" s="43">
        <f>L14</f>
        <v>0</v>
      </c>
      <c r="O14" s="43">
        <f>'Charges variables - Calculs'!G32/3</f>
        <v>0</v>
      </c>
      <c r="P14" s="43">
        <f>O14</f>
        <v>0</v>
      </c>
      <c r="Q14" s="43">
        <f>O14</f>
        <v>0</v>
      </c>
      <c r="R14" s="43">
        <f>'Charges variables - Calculs'!H32/3</f>
        <v>0</v>
      </c>
      <c r="S14" s="43">
        <f>R14</f>
        <v>0</v>
      </c>
      <c r="T14" s="43">
        <f>R14</f>
        <v>0</v>
      </c>
      <c r="U14" s="43">
        <f>'Charges variables - Calculs'!I32/3</f>
        <v>0</v>
      </c>
      <c r="V14" s="43">
        <f>U14</f>
        <v>0</v>
      </c>
      <c r="W14" s="43">
        <f>U14</f>
        <v>0</v>
      </c>
      <c r="X14" s="43">
        <f>'Charges variables - Calculs'!J32/3</f>
        <v>0</v>
      </c>
      <c r="Y14" s="43">
        <f>X14</f>
        <v>0</v>
      </c>
      <c r="Z14" s="43">
        <f>X14</f>
        <v>0</v>
      </c>
    </row>
    <row r="15" spans="2:26" ht="14.25">
      <c r="B15" s="12" t="s">
        <v>86</v>
      </c>
      <c r="C15" s="43">
        <f>Financements!C10/60</f>
        <v>0</v>
      </c>
      <c r="D15" s="43">
        <f>C15</f>
        <v>0</v>
      </c>
      <c r="E15" s="43">
        <f>C15</f>
        <v>0</v>
      </c>
      <c r="F15" s="43">
        <f>SUM(Financements!C10:D10)/60</f>
        <v>0</v>
      </c>
      <c r="G15" s="43">
        <f>F15</f>
        <v>0</v>
      </c>
      <c r="H15" s="43">
        <f>F15</f>
        <v>0</v>
      </c>
      <c r="I15" s="43">
        <f>SUM(Financements!C10:E10)/60</f>
        <v>0</v>
      </c>
      <c r="J15" s="43">
        <f>I15</f>
        <v>0</v>
      </c>
      <c r="K15" s="43">
        <f>I15</f>
        <v>0</v>
      </c>
      <c r="L15" s="43">
        <f>SUM(Financements!C10:F10)/60</f>
        <v>0</v>
      </c>
      <c r="M15" s="43">
        <f>L15</f>
        <v>0</v>
      </c>
      <c r="N15" s="43">
        <f>L15</f>
        <v>0</v>
      </c>
      <c r="O15" s="43">
        <f>SUM(Financements!C10:G10)/60</f>
        <v>0</v>
      </c>
      <c r="P15" s="43">
        <f>O15</f>
        <v>0</v>
      </c>
      <c r="Q15" s="43">
        <f>O15</f>
        <v>0</v>
      </c>
      <c r="R15" s="43">
        <f>SUM(Financements!C10:H10)/60</f>
        <v>0</v>
      </c>
      <c r="S15" s="43">
        <f>R15</f>
        <v>0</v>
      </c>
      <c r="T15" s="43">
        <f>R15</f>
        <v>0</v>
      </c>
      <c r="U15" s="43">
        <f>SUM(Financements!C10:I10)/60</f>
        <v>0</v>
      </c>
      <c r="V15" s="43">
        <f>U15</f>
        <v>0</v>
      </c>
      <c r="W15" s="43">
        <f>U15</f>
        <v>0</v>
      </c>
      <c r="X15" s="43">
        <f>SUM(Financements!C10:J10)/60</f>
        <v>0</v>
      </c>
      <c r="Y15" s="43">
        <f>X15</f>
        <v>0</v>
      </c>
      <c r="Z15" s="43">
        <f>X15</f>
        <v>0</v>
      </c>
    </row>
    <row r="17" spans="2:26" ht="14.25">
      <c r="B17" s="12" t="s">
        <v>84</v>
      </c>
      <c r="C17" s="43">
        <f>C6+C8+C9-C11-C12-C13-C14</f>
        <v>-2916.6666666666665</v>
      </c>
      <c r="D17" s="43">
        <f aca="true" t="shared" si="1" ref="D17:Z17">D6+D8+D9-D11-D12-D13-D14</f>
        <v>-5833.333333333333</v>
      </c>
      <c r="E17" s="43">
        <f t="shared" si="1"/>
        <v>-8750</v>
      </c>
      <c r="F17" s="43">
        <f t="shared" si="1"/>
        <v>-11666.666666666666</v>
      </c>
      <c r="G17" s="43">
        <f t="shared" si="1"/>
        <v>-14583.333333333332</v>
      </c>
      <c r="H17" s="43">
        <f t="shared" si="1"/>
        <v>-17500</v>
      </c>
      <c r="I17" s="43">
        <f t="shared" si="1"/>
        <v>-20416.666666666668</v>
      </c>
      <c r="J17" s="43">
        <f t="shared" si="1"/>
        <v>-23333.333333333336</v>
      </c>
      <c r="K17" s="43">
        <f t="shared" si="1"/>
        <v>-26250.000000000004</v>
      </c>
      <c r="L17" s="43">
        <f t="shared" si="1"/>
        <v>-29166.66666666667</v>
      </c>
      <c r="M17" s="43">
        <f t="shared" si="1"/>
        <v>-32083.33333333334</v>
      </c>
      <c r="N17" s="43">
        <f t="shared" si="1"/>
        <v>-35000.00000000001</v>
      </c>
      <c r="O17" s="43">
        <f t="shared" si="1"/>
        <v>-37916.66666666667</v>
      </c>
      <c r="P17" s="43">
        <f t="shared" si="1"/>
        <v>-40833.333333333336</v>
      </c>
      <c r="Q17" s="43">
        <f t="shared" si="1"/>
        <v>-43750</v>
      </c>
      <c r="R17" s="43">
        <f t="shared" si="1"/>
        <v>-46666.666666666664</v>
      </c>
      <c r="S17" s="43">
        <f t="shared" si="1"/>
        <v>-49583.33333333333</v>
      </c>
      <c r="T17" s="43">
        <f t="shared" si="1"/>
        <v>-52499.99999999999</v>
      </c>
      <c r="U17" s="43">
        <f t="shared" si="1"/>
        <v>-55416.66666666666</v>
      </c>
      <c r="V17" s="43">
        <f t="shared" si="1"/>
        <v>-58333.33333333332</v>
      </c>
      <c r="W17" s="43">
        <f t="shared" si="1"/>
        <v>-61249.999999999985</v>
      </c>
      <c r="X17" s="43">
        <f t="shared" si="1"/>
        <v>-64166.66666666665</v>
      </c>
      <c r="Y17" s="43">
        <f t="shared" si="1"/>
        <v>-67083.33333333331</v>
      </c>
      <c r="Z17" s="43">
        <f t="shared" si="1"/>
        <v>-69999.99999999999</v>
      </c>
    </row>
  </sheetData>
  <sheetProtection sheet="1"/>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8EB4E3"/>
  </sheetPr>
  <dimension ref="B2:P33"/>
  <sheetViews>
    <sheetView showGridLines="0" showRowColHeaders="0" zoomScale="80" zoomScaleNormal="80" zoomScalePageLayoutView="0" workbookViewId="0" topLeftCell="A1">
      <selection activeCell="C63" sqref="C63"/>
    </sheetView>
  </sheetViews>
  <sheetFormatPr defaultColWidth="9.140625" defaultRowHeight="15"/>
  <cols>
    <col min="1" max="1" width="2.57421875" style="0" customWidth="1"/>
    <col min="2" max="2" width="24.00390625" style="0" customWidth="1"/>
    <col min="3" max="3" width="13.28125" style="0" customWidth="1"/>
    <col min="4" max="4" width="13.28125" style="0" bestFit="1" customWidth="1"/>
    <col min="5" max="15" width="9.421875" style="0" customWidth="1"/>
    <col min="16" max="16" width="2.8515625" style="0" customWidth="1"/>
  </cols>
  <sheetData>
    <row r="2" ht="36.75" customHeight="1">
      <c r="B2" s="17" t="s">
        <v>36</v>
      </c>
    </row>
    <row r="4" spans="2:15" ht="14.25">
      <c r="B4" s="51" t="s">
        <v>49</v>
      </c>
      <c r="C4" s="52"/>
      <c r="D4" s="52"/>
      <c r="E4" s="52"/>
      <c r="F4" s="52"/>
      <c r="G4" s="52"/>
      <c r="H4" s="52"/>
      <c r="I4" s="52"/>
      <c r="J4" s="52"/>
      <c r="K4" s="52"/>
      <c r="L4" s="52"/>
      <c r="M4" s="52"/>
      <c r="N4" s="52"/>
      <c r="O4" s="52"/>
    </row>
    <row r="6" spans="2:16" ht="14.25" customHeight="1">
      <c r="B6" s="58" t="s">
        <v>0</v>
      </c>
      <c r="C6" s="57" t="s">
        <v>37</v>
      </c>
      <c r="D6" s="54" t="s">
        <v>38</v>
      </c>
      <c r="E6" s="58" t="s">
        <v>39</v>
      </c>
      <c r="F6" s="58"/>
      <c r="G6" s="58"/>
      <c r="H6" s="58"/>
      <c r="I6" s="58"/>
      <c r="J6" s="58"/>
      <c r="K6" s="58"/>
      <c r="L6" s="58"/>
      <c r="M6" s="58"/>
      <c r="N6" s="58"/>
      <c r="O6" s="58"/>
      <c r="P6" s="2"/>
    </row>
    <row r="7" spans="2:15" ht="14.25" customHeight="1">
      <c r="B7" s="58"/>
      <c r="C7" s="57"/>
      <c r="D7" s="55"/>
      <c r="E7" s="58" t="s">
        <v>40</v>
      </c>
      <c r="F7" s="58"/>
      <c r="G7" s="58"/>
      <c r="H7" s="58"/>
      <c r="I7" s="58" t="s">
        <v>41</v>
      </c>
      <c r="J7" s="58"/>
      <c r="K7" s="58"/>
      <c r="L7" s="58"/>
      <c r="M7" s="53" t="s">
        <v>42</v>
      </c>
      <c r="N7" s="53" t="s">
        <v>43</v>
      </c>
      <c r="O7" s="53" t="s">
        <v>44</v>
      </c>
    </row>
    <row r="8" spans="2:15" ht="18" customHeight="1">
      <c r="B8" s="58"/>
      <c r="C8" s="57"/>
      <c r="D8" s="56"/>
      <c r="E8" s="16" t="s">
        <v>45</v>
      </c>
      <c r="F8" s="16" t="s">
        <v>46</v>
      </c>
      <c r="G8" s="16" t="s">
        <v>47</v>
      </c>
      <c r="H8" s="16" t="s">
        <v>48</v>
      </c>
      <c r="I8" s="16" t="s">
        <v>45</v>
      </c>
      <c r="J8" s="16" t="s">
        <v>46</v>
      </c>
      <c r="K8" s="16" t="s">
        <v>47</v>
      </c>
      <c r="L8" s="16" t="s">
        <v>48</v>
      </c>
      <c r="M8" s="53"/>
      <c r="N8" s="53"/>
      <c r="O8" s="53"/>
    </row>
    <row r="9" spans="2:15" ht="14.25">
      <c r="B9" s="14"/>
      <c r="C9" s="18"/>
      <c r="D9" s="18"/>
      <c r="E9" s="15"/>
      <c r="F9" s="15"/>
      <c r="G9" s="15"/>
      <c r="H9" s="15"/>
      <c r="I9" s="15"/>
      <c r="J9" s="15"/>
      <c r="K9" s="15"/>
      <c r="L9" s="15"/>
      <c r="M9" s="15"/>
      <c r="N9" s="15"/>
      <c r="O9" s="15"/>
    </row>
    <row r="10" spans="2:15" ht="14.25">
      <c r="B10" s="14"/>
      <c r="C10" s="18"/>
      <c r="D10" s="18"/>
      <c r="E10" s="15"/>
      <c r="F10" s="15"/>
      <c r="G10" s="15"/>
      <c r="H10" s="15"/>
      <c r="I10" s="15"/>
      <c r="J10" s="15"/>
      <c r="K10" s="15"/>
      <c r="L10" s="15"/>
      <c r="M10" s="15"/>
      <c r="N10" s="15"/>
      <c r="O10" s="15"/>
    </row>
    <row r="11" spans="2:15" ht="14.25">
      <c r="B11" s="14"/>
      <c r="C11" s="18"/>
      <c r="D11" s="18"/>
      <c r="E11" s="15"/>
      <c r="F11" s="15"/>
      <c r="G11" s="15"/>
      <c r="H11" s="15"/>
      <c r="I11" s="15"/>
      <c r="J11" s="15"/>
      <c r="K11" s="15"/>
      <c r="L11" s="15"/>
      <c r="M11" s="15"/>
      <c r="N11" s="15"/>
      <c r="O11" s="15"/>
    </row>
    <row r="12" spans="2:15" ht="14.25">
      <c r="B12" s="14"/>
      <c r="C12" s="18"/>
      <c r="D12" s="18"/>
      <c r="E12" s="15"/>
      <c r="F12" s="15"/>
      <c r="G12" s="15"/>
      <c r="H12" s="15"/>
      <c r="I12" s="15"/>
      <c r="J12" s="15"/>
      <c r="K12" s="15"/>
      <c r="L12" s="15"/>
      <c r="M12" s="15"/>
      <c r="N12" s="15"/>
      <c r="O12" s="15"/>
    </row>
    <row r="13" spans="2:15" ht="14.25">
      <c r="B13" s="14"/>
      <c r="C13" s="18"/>
      <c r="D13" s="18"/>
      <c r="E13" s="15"/>
      <c r="F13" s="15"/>
      <c r="G13" s="15"/>
      <c r="H13" s="15"/>
      <c r="I13" s="15"/>
      <c r="J13" s="15"/>
      <c r="K13" s="15"/>
      <c r="L13" s="15"/>
      <c r="M13" s="15"/>
      <c r="N13" s="15"/>
      <c r="O13" s="15"/>
    </row>
    <row r="14" spans="2:15" ht="14.25">
      <c r="B14" s="14"/>
      <c r="C14" s="18"/>
      <c r="D14" s="18"/>
      <c r="E14" s="15"/>
      <c r="F14" s="15"/>
      <c r="G14" s="15"/>
      <c r="H14" s="15"/>
      <c r="I14" s="15"/>
      <c r="J14" s="15"/>
      <c r="K14" s="15"/>
      <c r="L14" s="15"/>
      <c r="M14" s="15"/>
      <c r="N14" s="15"/>
      <c r="O14" s="15"/>
    </row>
    <row r="15" spans="2:15" ht="14.25">
      <c r="B15" s="14"/>
      <c r="C15" s="18"/>
      <c r="D15" s="18"/>
      <c r="E15" s="15"/>
      <c r="F15" s="15"/>
      <c r="G15" s="15"/>
      <c r="H15" s="15"/>
      <c r="I15" s="15"/>
      <c r="J15" s="15"/>
      <c r="K15" s="15"/>
      <c r="L15" s="15"/>
      <c r="M15" s="15"/>
      <c r="N15" s="15"/>
      <c r="O15" s="15"/>
    </row>
    <row r="16" spans="2:15" ht="14.25">
      <c r="B16" s="14"/>
      <c r="C16" s="18"/>
      <c r="D16" s="18"/>
      <c r="E16" s="15"/>
      <c r="F16" s="15"/>
      <c r="G16" s="15"/>
      <c r="H16" s="15"/>
      <c r="I16" s="15"/>
      <c r="J16" s="15"/>
      <c r="K16" s="15"/>
      <c r="L16" s="15"/>
      <c r="M16" s="15"/>
      <c r="N16" s="15"/>
      <c r="O16" s="15"/>
    </row>
    <row r="17" spans="2:15" ht="14.25">
      <c r="B17" s="14"/>
      <c r="C17" s="18"/>
      <c r="D17" s="18"/>
      <c r="E17" s="15"/>
      <c r="F17" s="15"/>
      <c r="G17" s="15"/>
      <c r="H17" s="15"/>
      <c r="I17" s="15"/>
      <c r="J17" s="15"/>
      <c r="K17" s="15"/>
      <c r="L17" s="15"/>
      <c r="M17" s="15"/>
      <c r="N17" s="15"/>
      <c r="O17" s="15"/>
    </row>
    <row r="18" spans="2:15" ht="14.25">
      <c r="B18" s="14"/>
      <c r="C18" s="18"/>
      <c r="D18" s="18"/>
      <c r="E18" s="15"/>
      <c r="F18" s="15"/>
      <c r="G18" s="15"/>
      <c r="H18" s="15"/>
      <c r="I18" s="15"/>
      <c r="J18" s="15"/>
      <c r="K18" s="15"/>
      <c r="L18" s="15"/>
      <c r="M18" s="15"/>
      <c r="N18" s="15"/>
      <c r="O18" s="15"/>
    </row>
    <row r="19" spans="2:15" ht="14.25">
      <c r="B19" s="14"/>
      <c r="C19" s="18"/>
      <c r="D19" s="18"/>
      <c r="E19" s="15"/>
      <c r="F19" s="15"/>
      <c r="G19" s="15"/>
      <c r="H19" s="15"/>
      <c r="I19" s="15"/>
      <c r="J19" s="15"/>
      <c r="K19" s="15"/>
      <c r="L19" s="15"/>
      <c r="M19" s="15"/>
      <c r="N19" s="15"/>
      <c r="O19" s="15"/>
    </row>
    <row r="20" spans="2:15" ht="14.25">
      <c r="B20" s="14"/>
      <c r="C20" s="18"/>
      <c r="D20" s="18"/>
      <c r="E20" s="15"/>
      <c r="F20" s="15"/>
      <c r="G20" s="15"/>
      <c r="H20" s="15"/>
      <c r="I20" s="15"/>
      <c r="J20" s="15"/>
      <c r="K20" s="15"/>
      <c r="L20" s="15"/>
      <c r="M20" s="15"/>
      <c r="N20" s="15"/>
      <c r="O20" s="15"/>
    </row>
    <row r="21" spans="2:15" ht="14.25">
      <c r="B21" s="14"/>
      <c r="C21" s="18"/>
      <c r="D21" s="18"/>
      <c r="E21" s="15"/>
      <c r="F21" s="15"/>
      <c r="G21" s="15"/>
      <c r="H21" s="15"/>
      <c r="I21" s="15"/>
      <c r="J21" s="15"/>
      <c r="K21" s="15"/>
      <c r="L21" s="15"/>
      <c r="M21" s="15"/>
      <c r="N21" s="15"/>
      <c r="O21" s="15"/>
    </row>
    <row r="22" spans="2:15" ht="14.25">
      <c r="B22" s="14"/>
      <c r="C22" s="18"/>
      <c r="D22" s="18"/>
      <c r="E22" s="15"/>
      <c r="F22" s="15"/>
      <c r="G22" s="15"/>
      <c r="H22" s="15"/>
      <c r="I22" s="15"/>
      <c r="J22" s="15"/>
      <c r="K22" s="15"/>
      <c r="L22" s="15"/>
      <c r="M22" s="15"/>
      <c r="N22" s="15"/>
      <c r="O22" s="15"/>
    </row>
    <row r="23" spans="2:15" ht="14.25">
      <c r="B23" s="14"/>
      <c r="C23" s="18"/>
      <c r="D23" s="18"/>
      <c r="E23" s="15"/>
      <c r="F23" s="15"/>
      <c r="G23" s="15"/>
      <c r="H23" s="15"/>
      <c r="I23" s="15"/>
      <c r="J23" s="15"/>
      <c r="K23" s="15"/>
      <c r="L23" s="15"/>
      <c r="M23" s="15"/>
      <c r="N23" s="15"/>
      <c r="O23" s="15"/>
    </row>
    <row r="24" spans="2:15" ht="14.25">
      <c r="B24" s="14"/>
      <c r="C24" s="18"/>
      <c r="D24" s="18"/>
      <c r="E24" s="15"/>
      <c r="F24" s="15"/>
      <c r="G24" s="15"/>
      <c r="H24" s="15"/>
      <c r="I24" s="15"/>
      <c r="J24" s="15"/>
      <c r="K24" s="15"/>
      <c r="L24" s="15"/>
      <c r="M24" s="15"/>
      <c r="N24" s="15"/>
      <c r="O24" s="15"/>
    </row>
    <row r="25" spans="2:15" ht="14.25">
      <c r="B25" s="14"/>
      <c r="C25" s="18"/>
      <c r="D25" s="18"/>
      <c r="E25" s="15"/>
      <c r="F25" s="15"/>
      <c r="G25" s="15"/>
      <c r="H25" s="15"/>
      <c r="I25" s="15"/>
      <c r="J25" s="15"/>
      <c r="K25" s="15"/>
      <c r="L25" s="15"/>
      <c r="M25" s="15"/>
      <c r="N25" s="15"/>
      <c r="O25" s="15"/>
    </row>
    <row r="26" spans="2:15" ht="14.25">
      <c r="B26" s="14"/>
      <c r="C26" s="18"/>
      <c r="D26" s="18"/>
      <c r="E26" s="15"/>
      <c r="F26" s="15"/>
      <c r="G26" s="15"/>
      <c r="H26" s="15"/>
      <c r="I26" s="15"/>
      <c r="J26" s="15"/>
      <c r="K26" s="15"/>
      <c r="L26" s="15"/>
      <c r="M26" s="15"/>
      <c r="N26" s="15"/>
      <c r="O26" s="15"/>
    </row>
    <row r="27" spans="2:15" ht="14.25">
      <c r="B27" s="14"/>
      <c r="C27" s="18"/>
      <c r="D27" s="18"/>
      <c r="E27" s="15"/>
      <c r="F27" s="15"/>
      <c r="G27" s="15"/>
      <c r="H27" s="15"/>
      <c r="I27" s="15"/>
      <c r="J27" s="15"/>
      <c r="K27" s="15"/>
      <c r="L27" s="15"/>
      <c r="M27" s="15"/>
      <c r="N27" s="15"/>
      <c r="O27" s="15"/>
    </row>
    <row r="28" spans="2:15" ht="14.25">
      <c r="B28" s="14"/>
      <c r="C28" s="18"/>
      <c r="D28" s="18"/>
      <c r="E28" s="15"/>
      <c r="F28" s="15"/>
      <c r="G28" s="15"/>
      <c r="H28" s="15"/>
      <c r="I28" s="15"/>
      <c r="J28" s="15"/>
      <c r="K28" s="15"/>
      <c r="L28" s="15"/>
      <c r="M28" s="15"/>
      <c r="N28" s="15"/>
      <c r="O28" s="15"/>
    </row>
    <row r="29" spans="2:15" ht="14.25">
      <c r="B29" s="14"/>
      <c r="C29" s="18"/>
      <c r="D29" s="18"/>
      <c r="E29" s="15"/>
      <c r="F29" s="15"/>
      <c r="G29" s="15"/>
      <c r="H29" s="15"/>
      <c r="I29" s="15"/>
      <c r="J29" s="15"/>
      <c r="K29" s="15"/>
      <c r="L29" s="15"/>
      <c r="M29" s="15"/>
      <c r="N29" s="15"/>
      <c r="O29" s="15"/>
    </row>
    <row r="30" spans="2:15" ht="14.25">
      <c r="B30" s="14"/>
      <c r="C30" s="18"/>
      <c r="D30" s="18"/>
      <c r="E30" s="15"/>
      <c r="F30" s="15"/>
      <c r="G30" s="15"/>
      <c r="H30" s="15"/>
      <c r="I30" s="15"/>
      <c r="J30" s="15"/>
      <c r="K30" s="15"/>
      <c r="L30" s="15"/>
      <c r="M30" s="15"/>
      <c r="N30" s="15"/>
      <c r="O30" s="15"/>
    </row>
    <row r="31" spans="2:15" ht="14.25">
      <c r="B31" s="14"/>
      <c r="C31" s="18"/>
      <c r="D31" s="18"/>
      <c r="E31" s="15"/>
      <c r="F31" s="15"/>
      <c r="G31" s="15"/>
      <c r="H31" s="15"/>
      <c r="I31" s="15"/>
      <c r="J31" s="15"/>
      <c r="K31" s="15"/>
      <c r="L31" s="15"/>
      <c r="M31" s="15"/>
      <c r="N31" s="15"/>
      <c r="O31" s="15"/>
    </row>
    <row r="32" spans="2:15" ht="14.25">
      <c r="B32" s="14"/>
      <c r="C32" s="18"/>
      <c r="D32" s="18"/>
      <c r="E32" s="15"/>
      <c r="F32" s="15"/>
      <c r="G32" s="15"/>
      <c r="H32" s="15"/>
      <c r="I32" s="15"/>
      <c r="J32" s="15"/>
      <c r="K32" s="15"/>
      <c r="L32" s="15"/>
      <c r="M32" s="15"/>
      <c r="N32" s="15"/>
      <c r="O32" s="15"/>
    </row>
    <row r="33" spans="2:15" ht="14.25">
      <c r="B33" s="14"/>
      <c r="C33" s="19"/>
      <c r="D33" s="19"/>
      <c r="E33" s="15"/>
      <c r="F33" s="15"/>
      <c r="G33" s="15"/>
      <c r="H33" s="15"/>
      <c r="I33" s="15"/>
      <c r="J33" s="15"/>
      <c r="K33" s="15"/>
      <c r="L33" s="15"/>
      <c r="M33" s="15"/>
      <c r="N33" s="15"/>
      <c r="O33" s="15"/>
    </row>
  </sheetData>
  <sheetProtection sheet="1"/>
  <mergeCells count="10">
    <mergeCell ref="B4:O4"/>
    <mergeCell ref="O7:O8"/>
    <mergeCell ref="D6:D8"/>
    <mergeCell ref="C6:C8"/>
    <mergeCell ref="B6:B8"/>
    <mergeCell ref="E6:O6"/>
    <mergeCell ref="E7:H7"/>
    <mergeCell ref="I7:L7"/>
    <mergeCell ref="M7:M8"/>
    <mergeCell ref="N7:N8"/>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8EB4E3"/>
  </sheetPr>
  <dimension ref="B2:O34"/>
  <sheetViews>
    <sheetView showGridLines="0" showRowColHeaders="0" zoomScale="80" zoomScaleNormal="80" zoomScalePageLayoutView="0" workbookViewId="0" topLeftCell="A1">
      <selection activeCell="I57" sqref="I57"/>
    </sheetView>
  </sheetViews>
  <sheetFormatPr defaultColWidth="9.140625" defaultRowHeight="15"/>
  <cols>
    <col min="1" max="1" width="2.57421875" style="0" customWidth="1"/>
    <col min="2" max="2" width="24.00390625" style="0" customWidth="1"/>
    <col min="3" max="3" width="15.7109375" style="0" customWidth="1"/>
    <col min="4" max="14" width="8.00390625" style="0" customWidth="1"/>
    <col min="15" max="15" width="2.8515625" style="0" customWidth="1"/>
  </cols>
  <sheetData>
    <row r="2" ht="36.75" customHeight="1">
      <c r="B2" s="17" t="s">
        <v>50</v>
      </c>
    </row>
    <row r="4" spans="2:14" ht="14.25">
      <c r="B4" s="51" t="s">
        <v>51</v>
      </c>
      <c r="C4" s="52"/>
      <c r="D4" s="52"/>
      <c r="E4" s="52"/>
      <c r="F4" s="52"/>
      <c r="G4" s="52"/>
      <c r="H4" s="52"/>
      <c r="I4" s="52"/>
      <c r="J4" s="52"/>
      <c r="K4" s="52"/>
      <c r="L4" s="52"/>
      <c r="M4" s="52"/>
      <c r="N4" s="52"/>
    </row>
    <row r="6" spans="2:15" ht="14.25" customHeight="1">
      <c r="B6" s="58" t="s">
        <v>0</v>
      </c>
      <c r="C6" s="57" t="s">
        <v>52</v>
      </c>
      <c r="D6" s="58" t="s">
        <v>107</v>
      </c>
      <c r="E6" s="58"/>
      <c r="F6" s="58"/>
      <c r="G6" s="58"/>
      <c r="H6" s="58"/>
      <c r="I6" s="58"/>
      <c r="J6" s="58"/>
      <c r="K6" s="58"/>
      <c r="L6" s="58"/>
      <c r="M6" s="58"/>
      <c r="N6" s="58"/>
      <c r="O6" s="2"/>
    </row>
    <row r="7" spans="2:14" ht="14.25" customHeight="1">
      <c r="B7" s="58"/>
      <c r="C7" s="58"/>
      <c r="D7" s="59" t="s">
        <v>40</v>
      </c>
      <c r="E7" s="60"/>
      <c r="F7" s="60"/>
      <c r="G7" s="61"/>
      <c r="H7" s="59" t="s">
        <v>41</v>
      </c>
      <c r="I7" s="60"/>
      <c r="J7" s="60"/>
      <c r="K7" s="61"/>
      <c r="L7" s="62" t="s">
        <v>42</v>
      </c>
      <c r="M7" s="62" t="s">
        <v>43</v>
      </c>
      <c r="N7" s="62" t="s">
        <v>44</v>
      </c>
    </row>
    <row r="8" spans="2:14" ht="18" customHeight="1">
      <c r="B8" s="58"/>
      <c r="C8" s="58"/>
      <c r="D8" s="16" t="s">
        <v>45</v>
      </c>
      <c r="E8" s="16" t="s">
        <v>46</v>
      </c>
      <c r="F8" s="16" t="s">
        <v>47</v>
      </c>
      <c r="G8" s="16" t="s">
        <v>48</v>
      </c>
      <c r="H8" s="16" t="s">
        <v>45</v>
      </c>
      <c r="I8" s="16" t="s">
        <v>46</v>
      </c>
      <c r="J8" s="16" t="s">
        <v>47</v>
      </c>
      <c r="K8" s="16" t="s">
        <v>48</v>
      </c>
      <c r="L8" s="63"/>
      <c r="M8" s="63"/>
      <c r="N8" s="63"/>
    </row>
    <row r="9" spans="2:14" ht="14.25">
      <c r="B9" s="21"/>
      <c r="C9" s="40"/>
      <c r="D9" s="22"/>
      <c r="E9" s="22"/>
      <c r="F9" s="22"/>
      <c r="G9" s="22"/>
      <c r="H9" s="22"/>
      <c r="I9" s="22"/>
      <c r="J9" s="22"/>
      <c r="K9" s="22"/>
      <c r="L9" s="22"/>
      <c r="M9" s="22"/>
      <c r="N9" s="22"/>
    </row>
    <row r="10" spans="2:14" ht="14.25">
      <c r="B10" s="21"/>
      <c r="C10" s="40"/>
      <c r="D10" s="22"/>
      <c r="E10" s="22"/>
      <c r="F10" s="22"/>
      <c r="G10" s="22"/>
      <c r="H10" s="22"/>
      <c r="I10" s="22"/>
      <c r="J10" s="22"/>
      <c r="K10" s="22"/>
      <c r="L10" s="22"/>
      <c r="M10" s="22"/>
      <c r="N10" s="22"/>
    </row>
    <row r="11" spans="2:14" ht="14.25">
      <c r="B11" s="21"/>
      <c r="C11" s="40"/>
      <c r="D11" s="22"/>
      <c r="E11" s="22"/>
      <c r="F11" s="22"/>
      <c r="G11" s="22"/>
      <c r="H11" s="22"/>
      <c r="I11" s="22"/>
      <c r="J11" s="22"/>
      <c r="K11" s="22"/>
      <c r="L11" s="22"/>
      <c r="M11" s="22"/>
      <c r="N11" s="22"/>
    </row>
    <row r="12" spans="2:14" ht="14.25">
      <c r="B12" s="21"/>
      <c r="C12" s="40"/>
      <c r="D12" s="22"/>
      <c r="E12" s="22"/>
      <c r="F12" s="22"/>
      <c r="G12" s="22"/>
      <c r="H12" s="22"/>
      <c r="I12" s="22"/>
      <c r="J12" s="22"/>
      <c r="K12" s="22"/>
      <c r="L12" s="22"/>
      <c r="M12" s="22"/>
      <c r="N12" s="22"/>
    </row>
    <row r="13" spans="2:14" ht="14.25">
      <c r="B13" s="21"/>
      <c r="C13" s="40"/>
      <c r="D13" s="22"/>
      <c r="E13" s="22"/>
      <c r="F13" s="22"/>
      <c r="G13" s="22"/>
      <c r="H13" s="22"/>
      <c r="I13" s="22"/>
      <c r="J13" s="22"/>
      <c r="K13" s="22"/>
      <c r="L13" s="22"/>
      <c r="M13" s="22"/>
      <c r="N13" s="22"/>
    </row>
    <row r="14" spans="2:14" ht="14.25">
      <c r="B14" s="21"/>
      <c r="C14" s="40"/>
      <c r="D14" s="22"/>
      <c r="E14" s="22"/>
      <c r="F14" s="22"/>
      <c r="G14" s="22"/>
      <c r="H14" s="22"/>
      <c r="I14" s="22"/>
      <c r="J14" s="22"/>
      <c r="K14" s="22"/>
      <c r="L14" s="22"/>
      <c r="M14" s="22"/>
      <c r="N14" s="22"/>
    </row>
    <row r="15" spans="2:14" ht="14.25">
      <c r="B15" s="21"/>
      <c r="C15" s="40"/>
      <c r="D15" s="22"/>
      <c r="E15" s="22"/>
      <c r="F15" s="22"/>
      <c r="G15" s="22"/>
      <c r="H15" s="22"/>
      <c r="I15" s="22"/>
      <c r="J15" s="22"/>
      <c r="K15" s="22"/>
      <c r="L15" s="22"/>
      <c r="M15" s="22"/>
      <c r="N15" s="22"/>
    </row>
    <row r="16" spans="2:14" ht="14.25">
      <c r="B16" s="21"/>
      <c r="C16" s="40"/>
      <c r="D16" s="22"/>
      <c r="E16" s="22"/>
      <c r="F16" s="22"/>
      <c r="G16" s="22"/>
      <c r="H16" s="22"/>
      <c r="I16" s="22"/>
      <c r="J16" s="22"/>
      <c r="K16" s="22"/>
      <c r="L16" s="22"/>
      <c r="M16" s="22"/>
      <c r="N16" s="22"/>
    </row>
    <row r="17" spans="2:14" ht="14.25">
      <c r="B17" s="21"/>
      <c r="C17" s="40"/>
      <c r="D17" s="22"/>
      <c r="E17" s="22"/>
      <c r="F17" s="22"/>
      <c r="G17" s="22"/>
      <c r="H17" s="22"/>
      <c r="I17" s="22"/>
      <c r="J17" s="22"/>
      <c r="K17" s="22"/>
      <c r="L17" s="22"/>
      <c r="M17" s="22"/>
      <c r="N17" s="22"/>
    </row>
    <row r="18" spans="2:14" ht="14.25">
      <c r="B18" s="21"/>
      <c r="C18" s="40"/>
      <c r="D18" s="22"/>
      <c r="E18" s="22"/>
      <c r="F18" s="22"/>
      <c r="G18" s="22"/>
      <c r="H18" s="22"/>
      <c r="I18" s="22"/>
      <c r="J18" s="22"/>
      <c r="K18" s="22"/>
      <c r="L18" s="22"/>
      <c r="M18" s="22"/>
      <c r="N18" s="22"/>
    </row>
    <row r="19" spans="2:14" ht="14.25">
      <c r="B19" s="21"/>
      <c r="C19" s="40"/>
      <c r="D19" s="22"/>
      <c r="E19" s="22"/>
      <c r="F19" s="22"/>
      <c r="G19" s="22"/>
      <c r="H19" s="22"/>
      <c r="I19" s="22"/>
      <c r="J19" s="22"/>
      <c r="K19" s="22"/>
      <c r="L19" s="22"/>
      <c r="M19" s="22"/>
      <c r="N19" s="22"/>
    </row>
    <row r="20" spans="2:14" ht="14.25">
      <c r="B20" s="21"/>
      <c r="C20" s="40"/>
      <c r="D20" s="22"/>
      <c r="E20" s="22"/>
      <c r="F20" s="22"/>
      <c r="G20" s="22"/>
      <c r="H20" s="22"/>
      <c r="I20" s="22"/>
      <c r="J20" s="22"/>
      <c r="K20" s="22"/>
      <c r="L20" s="22"/>
      <c r="M20" s="22"/>
      <c r="N20" s="22"/>
    </row>
    <row r="21" spans="2:14" ht="14.25">
      <c r="B21" s="21"/>
      <c r="C21" s="40"/>
      <c r="D21" s="22"/>
      <c r="E21" s="22"/>
      <c r="F21" s="22"/>
      <c r="G21" s="22"/>
      <c r="H21" s="22"/>
      <c r="I21" s="22"/>
      <c r="J21" s="22"/>
      <c r="K21" s="22"/>
      <c r="L21" s="22"/>
      <c r="M21" s="22"/>
      <c r="N21" s="22"/>
    </row>
    <row r="22" spans="2:14" ht="14.25">
      <c r="B22" s="21"/>
      <c r="C22" s="40"/>
      <c r="D22" s="22"/>
      <c r="E22" s="22"/>
      <c r="F22" s="22"/>
      <c r="G22" s="22"/>
      <c r="H22" s="22"/>
      <c r="I22" s="22"/>
      <c r="J22" s="22"/>
      <c r="K22" s="22"/>
      <c r="L22" s="22"/>
      <c r="M22" s="22"/>
      <c r="N22" s="22"/>
    </row>
    <row r="23" spans="2:14" ht="14.25">
      <c r="B23" s="21"/>
      <c r="C23" s="40"/>
      <c r="D23" s="22"/>
      <c r="E23" s="22"/>
      <c r="F23" s="22"/>
      <c r="G23" s="22"/>
      <c r="H23" s="22"/>
      <c r="I23" s="22"/>
      <c r="J23" s="22"/>
      <c r="K23" s="22"/>
      <c r="L23" s="22"/>
      <c r="M23" s="22"/>
      <c r="N23" s="22"/>
    </row>
    <row r="24" spans="2:14" ht="14.25">
      <c r="B24" s="21"/>
      <c r="C24" s="40"/>
      <c r="D24" s="22"/>
      <c r="E24" s="22"/>
      <c r="F24" s="22"/>
      <c r="G24" s="22"/>
      <c r="H24" s="22"/>
      <c r="I24" s="22"/>
      <c r="J24" s="22"/>
      <c r="K24" s="22"/>
      <c r="L24" s="22"/>
      <c r="M24" s="22"/>
      <c r="N24" s="22"/>
    </row>
    <row r="25" spans="2:14" ht="14.25">
      <c r="B25" s="21"/>
      <c r="C25" s="40"/>
      <c r="D25" s="22"/>
      <c r="E25" s="22"/>
      <c r="F25" s="22"/>
      <c r="G25" s="22"/>
      <c r="H25" s="22"/>
      <c r="I25" s="22"/>
      <c r="J25" s="22"/>
      <c r="K25" s="22"/>
      <c r="L25" s="22"/>
      <c r="M25" s="22"/>
      <c r="N25" s="22"/>
    </row>
    <row r="26" spans="2:14" ht="14.25">
      <c r="B26" s="21"/>
      <c r="C26" s="40"/>
      <c r="D26" s="22"/>
      <c r="E26" s="22"/>
      <c r="F26" s="22"/>
      <c r="G26" s="22"/>
      <c r="H26" s="22"/>
      <c r="I26" s="22"/>
      <c r="J26" s="22"/>
      <c r="K26" s="22"/>
      <c r="L26" s="22"/>
      <c r="M26" s="22"/>
      <c r="N26" s="22"/>
    </row>
    <row r="27" spans="2:14" ht="14.25">
      <c r="B27" s="21"/>
      <c r="C27" s="40"/>
      <c r="D27" s="22"/>
      <c r="E27" s="22"/>
      <c r="F27" s="22"/>
      <c r="G27" s="22"/>
      <c r="H27" s="22"/>
      <c r="I27" s="22"/>
      <c r="J27" s="22"/>
      <c r="K27" s="22"/>
      <c r="L27" s="22"/>
      <c r="M27" s="22"/>
      <c r="N27" s="22"/>
    </row>
    <row r="28" spans="2:14" ht="14.25">
      <c r="B28" s="21"/>
      <c r="C28" s="40"/>
      <c r="D28" s="22"/>
      <c r="E28" s="22"/>
      <c r="F28" s="22"/>
      <c r="G28" s="22"/>
      <c r="H28" s="22"/>
      <c r="I28" s="22"/>
      <c r="J28" s="22"/>
      <c r="K28" s="22"/>
      <c r="L28" s="22"/>
      <c r="M28" s="22"/>
      <c r="N28" s="22"/>
    </row>
    <row r="29" spans="2:14" ht="14.25">
      <c r="B29" s="21"/>
      <c r="C29" s="40"/>
      <c r="D29" s="22"/>
      <c r="E29" s="22"/>
      <c r="F29" s="22"/>
      <c r="G29" s="22"/>
      <c r="H29" s="22"/>
      <c r="I29" s="22"/>
      <c r="J29" s="22"/>
      <c r="K29" s="22"/>
      <c r="L29" s="22"/>
      <c r="M29" s="22"/>
      <c r="N29" s="22"/>
    </row>
    <row r="30" spans="2:14" ht="14.25">
      <c r="B30" s="21"/>
      <c r="C30" s="40"/>
      <c r="D30" s="22"/>
      <c r="E30" s="22"/>
      <c r="F30" s="22"/>
      <c r="G30" s="22"/>
      <c r="H30" s="22"/>
      <c r="I30" s="22"/>
      <c r="J30" s="22"/>
      <c r="K30" s="22"/>
      <c r="L30" s="22"/>
      <c r="M30" s="22"/>
      <c r="N30" s="22"/>
    </row>
    <row r="31" spans="2:14" ht="14.25">
      <c r="B31" s="21"/>
      <c r="C31" s="40"/>
      <c r="D31" s="22"/>
      <c r="E31" s="22"/>
      <c r="F31" s="22"/>
      <c r="G31" s="22"/>
      <c r="H31" s="22"/>
      <c r="I31" s="22"/>
      <c r="J31" s="22"/>
      <c r="K31" s="22"/>
      <c r="L31" s="22"/>
      <c r="M31" s="22"/>
      <c r="N31" s="22"/>
    </row>
    <row r="32" spans="2:14" ht="14.25">
      <c r="B32" s="21"/>
      <c r="C32" s="40"/>
      <c r="D32" s="22"/>
      <c r="E32" s="22"/>
      <c r="F32" s="22"/>
      <c r="G32" s="22"/>
      <c r="H32" s="22"/>
      <c r="I32" s="22"/>
      <c r="J32" s="22"/>
      <c r="K32" s="22"/>
      <c r="L32" s="22"/>
      <c r="M32" s="22"/>
      <c r="N32" s="22"/>
    </row>
    <row r="33" spans="2:14" ht="14.25">
      <c r="B33" s="21"/>
      <c r="C33" s="40"/>
      <c r="D33" s="22"/>
      <c r="E33" s="22"/>
      <c r="F33" s="22"/>
      <c r="G33" s="22"/>
      <c r="H33" s="22"/>
      <c r="I33" s="22"/>
      <c r="J33" s="22"/>
      <c r="K33" s="22"/>
      <c r="L33" s="22"/>
      <c r="M33" s="22"/>
      <c r="N33" s="22"/>
    </row>
    <row r="34" spans="4:14" ht="14.25">
      <c r="D34" s="20">
        <f>SUM(D9:D33)</f>
        <v>0</v>
      </c>
      <c r="E34" s="20">
        <f aca="true" t="shared" si="0" ref="E34:N34">SUM(E9:E33)</f>
        <v>0</v>
      </c>
      <c r="F34" s="20">
        <f t="shared" si="0"/>
        <v>0</v>
      </c>
      <c r="G34" s="20">
        <f t="shared" si="0"/>
        <v>0</v>
      </c>
      <c r="H34" s="20">
        <f t="shared" si="0"/>
        <v>0</v>
      </c>
      <c r="I34" s="20">
        <f t="shared" si="0"/>
        <v>0</v>
      </c>
      <c r="J34" s="20">
        <f t="shared" si="0"/>
        <v>0</v>
      </c>
      <c r="K34" s="20">
        <f t="shared" si="0"/>
        <v>0</v>
      </c>
      <c r="L34" s="20">
        <f t="shared" si="0"/>
        <v>0</v>
      </c>
      <c r="M34" s="20">
        <f t="shared" si="0"/>
        <v>0</v>
      </c>
      <c r="N34" s="20">
        <f t="shared" si="0"/>
        <v>0</v>
      </c>
    </row>
  </sheetData>
  <sheetProtection sheet="1"/>
  <mergeCells count="9">
    <mergeCell ref="B4:N4"/>
    <mergeCell ref="B6:B8"/>
    <mergeCell ref="D6:N6"/>
    <mergeCell ref="D7:G7"/>
    <mergeCell ref="H7:K7"/>
    <mergeCell ref="L7:L8"/>
    <mergeCell ref="M7:M8"/>
    <mergeCell ref="N7:N8"/>
    <mergeCell ref="C6:C8"/>
  </mergeCells>
  <printOptions/>
  <pageMargins left="0.7" right="0.7"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8EB4E3"/>
  </sheetPr>
  <dimension ref="B2:P34"/>
  <sheetViews>
    <sheetView showGridLines="0" showRowColHeaders="0" zoomScale="80" zoomScaleNormal="80" zoomScalePageLayoutView="0" workbookViewId="0" topLeftCell="A1">
      <selection activeCell="F63" sqref="F63"/>
    </sheetView>
  </sheetViews>
  <sheetFormatPr defaultColWidth="9.140625" defaultRowHeight="15"/>
  <cols>
    <col min="1" max="1" width="2.57421875" style="0" customWidth="1"/>
    <col min="2" max="2" width="24.00390625" style="0" customWidth="1"/>
    <col min="3" max="3" width="12.140625" style="0" customWidth="1"/>
    <col min="4" max="4" width="16.7109375" style="0" customWidth="1"/>
    <col min="5" max="15" width="12.140625" style="0" customWidth="1"/>
    <col min="16" max="16" width="2.8515625" style="0" customWidth="1"/>
  </cols>
  <sheetData>
    <row r="2" ht="36.75" customHeight="1">
      <c r="B2" s="17" t="s">
        <v>56</v>
      </c>
    </row>
    <row r="4" spans="2:15" ht="14.25">
      <c r="B4" s="64" t="s">
        <v>57</v>
      </c>
      <c r="C4" s="65"/>
      <c r="D4" s="65"/>
      <c r="E4" s="65"/>
      <c r="F4" s="65"/>
      <c r="G4" s="65"/>
      <c r="H4" s="65"/>
      <c r="I4" s="65"/>
      <c r="J4" s="65"/>
      <c r="K4" s="65"/>
      <c r="L4" s="65"/>
      <c r="M4" s="65"/>
      <c r="N4" s="65"/>
      <c r="O4" s="65"/>
    </row>
    <row r="6" spans="2:16" ht="14.25" customHeight="1">
      <c r="B6" s="58" t="s">
        <v>0</v>
      </c>
      <c r="C6" s="54" t="s">
        <v>59</v>
      </c>
      <c r="D6" s="54" t="s">
        <v>60</v>
      </c>
      <c r="E6" s="58" t="s">
        <v>110</v>
      </c>
      <c r="F6" s="58"/>
      <c r="G6" s="58"/>
      <c r="H6" s="58"/>
      <c r="I6" s="58"/>
      <c r="J6" s="58"/>
      <c r="K6" s="58"/>
      <c r="L6" s="58"/>
      <c r="M6" s="58"/>
      <c r="N6" s="58"/>
      <c r="O6" s="58"/>
      <c r="P6" s="2"/>
    </row>
    <row r="7" spans="2:15" ht="14.25" customHeight="1">
      <c r="B7" s="58"/>
      <c r="C7" s="66"/>
      <c r="D7" s="66"/>
      <c r="E7" s="59" t="s">
        <v>40</v>
      </c>
      <c r="F7" s="60"/>
      <c r="G7" s="60"/>
      <c r="H7" s="61"/>
      <c r="I7" s="59" t="s">
        <v>41</v>
      </c>
      <c r="J7" s="60"/>
      <c r="K7" s="60"/>
      <c r="L7" s="61"/>
      <c r="M7" s="62" t="s">
        <v>42</v>
      </c>
      <c r="N7" s="62" t="s">
        <v>43</v>
      </c>
      <c r="O7" s="62" t="s">
        <v>44</v>
      </c>
    </row>
    <row r="8" spans="2:15" ht="18" customHeight="1">
      <c r="B8" s="58"/>
      <c r="C8" s="67"/>
      <c r="D8" s="67"/>
      <c r="E8" s="16" t="s">
        <v>45</v>
      </c>
      <c r="F8" s="16" t="s">
        <v>46</v>
      </c>
      <c r="G8" s="16" t="s">
        <v>47</v>
      </c>
      <c r="H8" s="16" t="s">
        <v>48</v>
      </c>
      <c r="I8" s="16" t="s">
        <v>45</v>
      </c>
      <c r="J8" s="16" t="s">
        <v>46</v>
      </c>
      <c r="K8" s="16" t="s">
        <v>47</v>
      </c>
      <c r="L8" s="16" t="s">
        <v>48</v>
      </c>
      <c r="M8" s="63"/>
      <c r="N8" s="63"/>
      <c r="O8" s="63"/>
    </row>
    <row r="9" spans="2:15" ht="14.25">
      <c r="B9" s="28" t="s">
        <v>2</v>
      </c>
      <c r="C9" s="40">
        <v>10000</v>
      </c>
      <c r="D9" s="29">
        <v>0.03</v>
      </c>
      <c r="E9" s="38">
        <f>$C9/4+$D9*'Revenus - Calculs'!C$32</f>
        <v>2500</v>
      </c>
      <c r="F9" s="38">
        <f>$C9/4+$D9*'Revenus - Calculs'!D$32</f>
        <v>2500</v>
      </c>
      <c r="G9" s="38">
        <f>$C9/4+$D9*'Revenus - Calculs'!E$32</f>
        <v>2500</v>
      </c>
      <c r="H9" s="38">
        <f>$C9/4+$D9*'Revenus - Calculs'!F$32</f>
        <v>2500</v>
      </c>
      <c r="I9" s="38">
        <f>$C9/4+$D9*'Revenus - Calculs'!G$32</f>
        <v>2500</v>
      </c>
      <c r="J9" s="38">
        <f>$C9/4+$D9*'Revenus - Calculs'!H$32</f>
        <v>2500</v>
      </c>
      <c r="K9" s="38">
        <f>$C9/4+$D9*'Revenus - Calculs'!I$32</f>
        <v>2500</v>
      </c>
      <c r="L9" s="38">
        <f>$C9/4+$D9*'Revenus - Calculs'!J$32</f>
        <v>2500</v>
      </c>
      <c r="M9" s="38">
        <f>$C9+$D9*'Revenus - Calculs'!K$32</f>
        <v>10000</v>
      </c>
      <c r="N9" s="38">
        <f>$C9+$D9*'Revenus - Calculs'!L$32</f>
        <v>10000</v>
      </c>
      <c r="O9" s="38">
        <f>$C9+$D9*'Revenus - Calculs'!M$32</f>
        <v>10000</v>
      </c>
    </row>
    <row r="10" spans="2:15" ht="14.25">
      <c r="B10" s="30" t="s">
        <v>61</v>
      </c>
      <c r="C10" s="40">
        <v>5000</v>
      </c>
      <c r="D10" s="29">
        <v>0.005</v>
      </c>
      <c r="E10" s="38">
        <f>$C10/4+$D10*'Revenus - Calculs'!C$32</f>
        <v>1250</v>
      </c>
      <c r="F10" s="38">
        <f>$C10/4+$D10*'Revenus - Calculs'!D$32</f>
        <v>1250</v>
      </c>
      <c r="G10" s="38">
        <f>$C10/4+$D10*'Revenus - Calculs'!E$32</f>
        <v>1250</v>
      </c>
      <c r="H10" s="38">
        <f>$C10/4+$D10*'Revenus - Calculs'!F$32</f>
        <v>1250</v>
      </c>
      <c r="I10" s="38">
        <f>$C10/4+$D10*'Revenus - Calculs'!G$32</f>
        <v>1250</v>
      </c>
      <c r="J10" s="38">
        <f>$C10/4+$D10*'Revenus - Calculs'!H$32</f>
        <v>1250</v>
      </c>
      <c r="K10" s="38">
        <f>$C10/4+$D10*'Revenus - Calculs'!I$32</f>
        <v>1250</v>
      </c>
      <c r="L10" s="38">
        <f>$C10/4+$D10*'Revenus - Calculs'!J$32</f>
        <v>1250</v>
      </c>
      <c r="M10" s="38">
        <f>$C10+$D10*'Revenus - Calculs'!K$32</f>
        <v>5000</v>
      </c>
      <c r="N10" s="38">
        <f>$C10+$D10*'Revenus - Calculs'!L$32</f>
        <v>5000</v>
      </c>
      <c r="O10" s="38">
        <f>$C10+$D10*'Revenus - Calculs'!M$32</f>
        <v>5000</v>
      </c>
    </row>
    <row r="11" spans="2:15" ht="14.25">
      <c r="B11" s="30" t="s">
        <v>62</v>
      </c>
      <c r="C11" s="40">
        <v>5000</v>
      </c>
      <c r="D11" s="29">
        <v>0.01</v>
      </c>
      <c r="E11" s="38">
        <f>$C11/4+$D11*'Revenus - Calculs'!C$32</f>
        <v>1250</v>
      </c>
      <c r="F11" s="38">
        <f>$C11/4+$D11*'Revenus - Calculs'!D$32</f>
        <v>1250</v>
      </c>
      <c r="G11" s="38">
        <f>$C11/4+$D11*'Revenus - Calculs'!E$32</f>
        <v>1250</v>
      </c>
      <c r="H11" s="38">
        <f>$C11/4+$D11*'Revenus - Calculs'!F$32</f>
        <v>1250</v>
      </c>
      <c r="I11" s="38">
        <f>$C11/4+$D11*'Revenus - Calculs'!G$32</f>
        <v>1250</v>
      </c>
      <c r="J11" s="38">
        <f>$C11/4+$D11*'Revenus - Calculs'!H$32</f>
        <v>1250</v>
      </c>
      <c r="K11" s="38">
        <f>$C11/4+$D11*'Revenus - Calculs'!I$32</f>
        <v>1250</v>
      </c>
      <c r="L11" s="38">
        <f>$C11/4+$D11*'Revenus - Calculs'!J$32</f>
        <v>1250</v>
      </c>
      <c r="M11" s="38">
        <f>$C11+$D11*'Revenus - Calculs'!K$32</f>
        <v>5000</v>
      </c>
      <c r="N11" s="38">
        <f>$C11+$D11*'Revenus - Calculs'!L$32</f>
        <v>5000</v>
      </c>
      <c r="O11" s="38">
        <f>$C11+$D11*'Revenus - Calculs'!M$32</f>
        <v>5000</v>
      </c>
    </row>
    <row r="12" spans="2:15" ht="14.25">
      <c r="B12" s="30" t="s">
        <v>63</v>
      </c>
      <c r="C12" s="40">
        <v>5000</v>
      </c>
      <c r="D12" s="29">
        <v>0.005</v>
      </c>
      <c r="E12" s="38">
        <f>$C12/4+$D12*'Revenus - Calculs'!C$32</f>
        <v>1250</v>
      </c>
      <c r="F12" s="38">
        <f>$C12/4+$D12*'Revenus - Calculs'!D$32</f>
        <v>1250</v>
      </c>
      <c r="G12" s="38">
        <f>$C12/4+$D12*'Revenus - Calculs'!E$32</f>
        <v>1250</v>
      </c>
      <c r="H12" s="38">
        <f>$C12/4+$D12*'Revenus - Calculs'!F$32</f>
        <v>1250</v>
      </c>
      <c r="I12" s="38">
        <f>$C12/4+$D12*'Revenus - Calculs'!G$32</f>
        <v>1250</v>
      </c>
      <c r="J12" s="38">
        <f>$C12/4+$D12*'Revenus - Calculs'!H$32</f>
        <v>1250</v>
      </c>
      <c r="K12" s="38">
        <f>$C12/4+$D12*'Revenus - Calculs'!I$32</f>
        <v>1250</v>
      </c>
      <c r="L12" s="38">
        <f>$C12/4+$D12*'Revenus - Calculs'!J$32</f>
        <v>1250</v>
      </c>
      <c r="M12" s="38">
        <f>$C12+$D12*'Revenus - Calculs'!K$32</f>
        <v>5000</v>
      </c>
      <c r="N12" s="38">
        <f>$C12+$D12*'Revenus - Calculs'!L$32</f>
        <v>5000</v>
      </c>
      <c r="O12" s="38">
        <f>$C12+$D12*'Revenus - Calculs'!M$32</f>
        <v>5000</v>
      </c>
    </row>
    <row r="13" spans="2:15" ht="14.25">
      <c r="B13" s="30" t="s">
        <v>64</v>
      </c>
      <c r="C13" s="40">
        <v>2000</v>
      </c>
      <c r="D13" s="29">
        <v>0.01</v>
      </c>
      <c r="E13" s="38">
        <f>$C13/4+$D13*'Revenus - Calculs'!C$32</f>
        <v>500</v>
      </c>
      <c r="F13" s="38">
        <f>$C13/4+$D13*'Revenus - Calculs'!D$32</f>
        <v>500</v>
      </c>
      <c r="G13" s="38">
        <f>$C13/4+$D13*'Revenus - Calculs'!E$32</f>
        <v>500</v>
      </c>
      <c r="H13" s="38">
        <f>$C13/4+$D13*'Revenus - Calculs'!F$32</f>
        <v>500</v>
      </c>
      <c r="I13" s="38">
        <f>$C13/4+$D13*'Revenus - Calculs'!G$32</f>
        <v>500</v>
      </c>
      <c r="J13" s="38">
        <f>$C13/4+$D13*'Revenus - Calculs'!H$32</f>
        <v>500</v>
      </c>
      <c r="K13" s="38">
        <f>$C13/4+$D13*'Revenus - Calculs'!I$32</f>
        <v>500</v>
      </c>
      <c r="L13" s="38">
        <f>$C13/4+$D13*'Revenus - Calculs'!J$32</f>
        <v>500</v>
      </c>
      <c r="M13" s="38">
        <f>$C13+$D13*'Revenus - Calculs'!K$32</f>
        <v>2000</v>
      </c>
      <c r="N13" s="38">
        <f>$C13+$D13*'Revenus - Calculs'!L$32</f>
        <v>2000</v>
      </c>
      <c r="O13" s="38">
        <f>$C13+$D13*'Revenus - Calculs'!M$32</f>
        <v>2000</v>
      </c>
    </row>
    <row r="14" spans="2:15" ht="14.25">
      <c r="B14" s="30" t="s">
        <v>65</v>
      </c>
      <c r="C14" s="40">
        <v>2000</v>
      </c>
      <c r="D14" s="29">
        <v>0.005</v>
      </c>
      <c r="E14" s="38">
        <f>$C14/4+$D14*'Revenus - Calculs'!C$32</f>
        <v>500</v>
      </c>
      <c r="F14" s="38">
        <f>$C14/4+$D14*'Revenus - Calculs'!D$32</f>
        <v>500</v>
      </c>
      <c r="G14" s="38">
        <f>$C14/4+$D14*'Revenus - Calculs'!E$32</f>
        <v>500</v>
      </c>
      <c r="H14" s="38">
        <f>$C14/4+$D14*'Revenus - Calculs'!F$32</f>
        <v>500</v>
      </c>
      <c r="I14" s="38">
        <f>$C14/4+$D14*'Revenus - Calculs'!G$32</f>
        <v>500</v>
      </c>
      <c r="J14" s="38">
        <f>$C14/4+$D14*'Revenus - Calculs'!H$32</f>
        <v>500</v>
      </c>
      <c r="K14" s="38">
        <f>$C14/4+$D14*'Revenus - Calculs'!I$32</f>
        <v>500</v>
      </c>
      <c r="L14" s="38">
        <f>$C14/4+$D14*'Revenus - Calculs'!J$32</f>
        <v>500</v>
      </c>
      <c r="M14" s="38">
        <f>$C14+$D14*'Revenus - Calculs'!K$32</f>
        <v>2000</v>
      </c>
      <c r="N14" s="38">
        <f>$C14+$D14*'Revenus - Calculs'!L$32</f>
        <v>2000</v>
      </c>
      <c r="O14" s="38">
        <f>$C14+$D14*'Revenus - Calculs'!M$32</f>
        <v>2000</v>
      </c>
    </row>
    <row r="15" spans="2:15" ht="14.25">
      <c r="B15" s="28" t="s">
        <v>3</v>
      </c>
      <c r="C15" s="40">
        <v>1000</v>
      </c>
      <c r="D15" s="29">
        <v>0.005</v>
      </c>
      <c r="E15" s="38">
        <f>$C15/4+$D15*'Revenus - Calculs'!C$32</f>
        <v>250</v>
      </c>
      <c r="F15" s="38">
        <f>$C15/4+$D15*'Revenus - Calculs'!D$32</f>
        <v>250</v>
      </c>
      <c r="G15" s="38">
        <f>$C15/4+$D15*'Revenus - Calculs'!E$32</f>
        <v>250</v>
      </c>
      <c r="H15" s="38">
        <f>$C15/4+$D15*'Revenus - Calculs'!F$32</f>
        <v>250</v>
      </c>
      <c r="I15" s="38">
        <f>$C15/4+$D15*'Revenus - Calculs'!G$32</f>
        <v>250</v>
      </c>
      <c r="J15" s="38">
        <f>$C15/4+$D15*'Revenus - Calculs'!H$32</f>
        <v>250</v>
      </c>
      <c r="K15" s="38">
        <f>$C15/4+$D15*'Revenus - Calculs'!I$32</f>
        <v>250</v>
      </c>
      <c r="L15" s="38">
        <f>$C15/4+$D15*'Revenus - Calculs'!J$32</f>
        <v>250</v>
      </c>
      <c r="M15" s="38">
        <f>$C15+$D15*'Revenus - Calculs'!K$32</f>
        <v>1000</v>
      </c>
      <c r="N15" s="38">
        <f>$C15+$D15*'Revenus - Calculs'!L$32</f>
        <v>1000</v>
      </c>
      <c r="O15" s="38">
        <f>$C15+$D15*'Revenus - Calculs'!M$32</f>
        <v>1000</v>
      </c>
    </row>
    <row r="16" spans="2:15" ht="14.25">
      <c r="B16" s="30" t="s">
        <v>66</v>
      </c>
      <c r="C16" s="40">
        <v>1000</v>
      </c>
      <c r="D16" s="29">
        <v>0.005</v>
      </c>
      <c r="E16" s="38">
        <f>$C16/4+$D16*'Revenus - Calculs'!C$32</f>
        <v>250</v>
      </c>
      <c r="F16" s="38">
        <f>$C16/4+$D16*'Revenus - Calculs'!D$32</f>
        <v>250</v>
      </c>
      <c r="G16" s="38">
        <f>$C16/4+$D16*'Revenus - Calculs'!E$32</f>
        <v>250</v>
      </c>
      <c r="H16" s="38">
        <f>$C16/4+$D16*'Revenus - Calculs'!F$32</f>
        <v>250</v>
      </c>
      <c r="I16" s="38">
        <f>$C16/4+$D16*'Revenus - Calculs'!G$32</f>
        <v>250</v>
      </c>
      <c r="J16" s="38">
        <f>$C16/4+$D16*'Revenus - Calculs'!H$32</f>
        <v>250</v>
      </c>
      <c r="K16" s="38">
        <f>$C16/4+$D16*'Revenus - Calculs'!I$32</f>
        <v>250</v>
      </c>
      <c r="L16" s="38">
        <f>$C16/4+$D16*'Revenus - Calculs'!J$32</f>
        <v>250</v>
      </c>
      <c r="M16" s="38">
        <f>$C16+$D16*'Revenus - Calculs'!K$32</f>
        <v>1000</v>
      </c>
      <c r="N16" s="38">
        <f>$C16+$D16*'Revenus - Calculs'!L$32</f>
        <v>1000</v>
      </c>
      <c r="O16" s="38">
        <f>$C16+$D16*'Revenus - Calculs'!M$32</f>
        <v>1000</v>
      </c>
    </row>
    <row r="17" spans="2:15" ht="14.25">
      <c r="B17" s="30" t="s">
        <v>67</v>
      </c>
      <c r="C17" s="40">
        <v>2000</v>
      </c>
      <c r="D17" s="29">
        <v>0.005</v>
      </c>
      <c r="E17" s="38">
        <f>$C17/4+$D17*'Revenus - Calculs'!C$32</f>
        <v>500</v>
      </c>
      <c r="F17" s="38">
        <f>$C17/4+$D17*'Revenus - Calculs'!D$32</f>
        <v>500</v>
      </c>
      <c r="G17" s="38">
        <f>$C17/4+$D17*'Revenus - Calculs'!E$32</f>
        <v>500</v>
      </c>
      <c r="H17" s="38">
        <f>$C17/4+$D17*'Revenus - Calculs'!F$32</f>
        <v>500</v>
      </c>
      <c r="I17" s="38">
        <f>$C17/4+$D17*'Revenus - Calculs'!G$32</f>
        <v>500</v>
      </c>
      <c r="J17" s="38">
        <f>$C17/4+$D17*'Revenus - Calculs'!H$32</f>
        <v>500</v>
      </c>
      <c r="K17" s="38">
        <f>$C17/4+$D17*'Revenus - Calculs'!I$32</f>
        <v>500</v>
      </c>
      <c r="L17" s="38">
        <f>$C17/4+$D17*'Revenus - Calculs'!J$32</f>
        <v>500</v>
      </c>
      <c r="M17" s="38">
        <f>$C17+$D17*'Revenus - Calculs'!K$32</f>
        <v>2000</v>
      </c>
      <c r="N17" s="38">
        <f>$C17+$D17*'Revenus - Calculs'!L$32</f>
        <v>2000</v>
      </c>
      <c r="O17" s="38">
        <f>$C17+$D17*'Revenus - Calculs'!M$32</f>
        <v>2000</v>
      </c>
    </row>
    <row r="18" spans="2:15" ht="14.25">
      <c r="B18" s="30" t="s">
        <v>68</v>
      </c>
      <c r="C18" s="40">
        <v>1000</v>
      </c>
      <c r="D18" s="29">
        <v>0.01</v>
      </c>
      <c r="E18" s="38">
        <f>$C18/4+$D18*'Revenus - Calculs'!C$32</f>
        <v>250</v>
      </c>
      <c r="F18" s="38">
        <f>$C18/4+$D18*'Revenus - Calculs'!D$32</f>
        <v>250</v>
      </c>
      <c r="G18" s="38">
        <f>$C18/4+$D18*'Revenus - Calculs'!E$32</f>
        <v>250</v>
      </c>
      <c r="H18" s="38">
        <f>$C18/4+$D18*'Revenus - Calculs'!F$32</f>
        <v>250</v>
      </c>
      <c r="I18" s="38">
        <f>$C18/4+$D18*'Revenus - Calculs'!G$32</f>
        <v>250</v>
      </c>
      <c r="J18" s="38">
        <f>$C18/4+$D18*'Revenus - Calculs'!H$32</f>
        <v>250</v>
      </c>
      <c r="K18" s="38">
        <f>$C18/4+$D18*'Revenus - Calculs'!I$32</f>
        <v>250</v>
      </c>
      <c r="L18" s="38">
        <f>$C18/4+$D18*'Revenus - Calculs'!J$32</f>
        <v>250</v>
      </c>
      <c r="M18" s="38">
        <f>$C18+$D18*'Revenus - Calculs'!K$32</f>
        <v>1000</v>
      </c>
      <c r="N18" s="38">
        <f>$C18+$D18*'Revenus - Calculs'!L$32</f>
        <v>1000</v>
      </c>
      <c r="O18" s="38">
        <f>$C18+$D18*'Revenus - Calculs'!M$32</f>
        <v>1000</v>
      </c>
    </row>
    <row r="19" spans="2:15" ht="14.25">
      <c r="B19" s="30" t="s">
        <v>69</v>
      </c>
      <c r="C19" s="40">
        <v>1000</v>
      </c>
      <c r="D19" s="29">
        <v>0.005</v>
      </c>
      <c r="E19" s="38">
        <f>$C19/4+$D19*'Revenus - Calculs'!C$32</f>
        <v>250</v>
      </c>
      <c r="F19" s="38">
        <f>$C19/4+$D19*'Revenus - Calculs'!D$32</f>
        <v>250</v>
      </c>
      <c r="G19" s="38">
        <f>$C19/4+$D19*'Revenus - Calculs'!E$32</f>
        <v>250</v>
      </c>
      <c r="H19" s="38">
        <f>$C19/4+$D19*'Revenus - Calculs'!F$32</f>
        <v>250</v>
      </c>
      <c r="I19" s="38">
        <f>$C19/4+$D19*'Revenus - Calculs'!G$32</f>
        <v>250</v>
      </c>
      <c r="J19" s="38">
        <f>$C19/4+$D19*'Revenus - Calculs'!H$32</f>
        <v>250</v>
      </c>
      <c r="K19" s="38">
        <f>$C19/4+$D19*'Revenus - Calculs'!I$32</f>
        <v>250</v>
      </c>
      <c r="L19" s="38">
        <f>$C19/4+$D19*'Revenus - Calculs'!J$32</f>
        <v>250</v>
      </c>
      <c r="M19" s="38">
        <f>$C19+$D19*'Revenus - Calculs'!K$32</f>
        <v>1000</v>
      </c>
      <c r="N19" s="38">
        <f>$C19+$D19*'Revenus - Calculs'!L$32</f>
        <v>1000</v>
      </c>
      <c r="O19" s="38">
        <f>$C19+$D19*'Revenus - Calculs'!M$32</f>
        <v>1000</v>
      </c>
    </row>
    <row r="20" spans="2:15" ht="14.25">
      <c r="B20" s="30" t="s">
        <v>28</v>
      </c>
      <c r="C20" s="40"/>
      <c r="D20" s="29"/>
      <c r="E20" s="38">
        <f>$C20/4+$D20*'Revenus - Calculs'!C$32</f>
        <v>0</v>
      </c>
      <c r="F20" s="38">
        <f>$C20/4+$D20*'Revenus - Calculs'!D$32</f>
        <v>0</v>
      </c>
      <c r="G20" s="38">
        <f>$C20/4+$D20*'Revenus - Calculs'!E$32</f>
        <v>0</v>
      </c>
      <c r="H20" s="38">
        <f>$C20/4+$D20*'Revenus - Calculs'!F$32</f>
        <v>0</v>
      </c>
      <c r="I20" s="38">
        <f>$C20/4+$D20*'Revenus - Calculs'!G$32</f>
        <v>0</v>
      </c>
      <c r="J20" s="38">
        <f>$C20/4+$D20*'Revenus - Calculs'!H$32</f>
        <v>0</v>
      </c>
      <c r="K20" s="38">
        <f>$C20/4+$D20*'Revenus - Calculs'!I$32</f>
        <v>0</v>
      </c>
      <c r="L20" s="38">
        <f>$C20/4+$D20*'Revenus - Calculs'!J$32</f>
        <v>0</v>
      </c>
      <c r="M20" s="38">
        <f>$C20+$D20*'Revenus - Calculs'!K$32</f>
        <v>0</v>
      </c>
      <c r="N20" s="38">
        <f>$C20+$D20*'Revenus - Calculs'!L$32</f>
        <v>0</v>
      </c>
      <c r="O20" s="38">
        <f>$C20+$D20*'Revenus - Calculs'!M$32</f>
        <v>0</v>
      </c>
    </row>
    <row r="21" spans="2:15" ht="14.25">
      <c r="B21" s="28"/>
      <c r="C21" s="40"/>
      <c r="D21" s="29"/>
      <c r="E21" s="38">
        <f>$C21/4+$D21*'Revenus - Calculs'!C$32</f>
        <v>0</v>
      </c>
      <c r="F21" s="38">
        <f>$C21/4+$D21*'Revenus - Calculs'!D$32</f>
        <v>0</v>
      </c>
      <c r="G21" s="38">
        <f>$C21/4+$D21*'Revenus - Calculs'!E$32</f>
        <v>0</v>
      </c>
      <c r="H21" s="38">
        <f>$C21/4+$D21*'Revenus - Calculs'!F$32</f>
        <v>0</v>
      </c>
      <c r="I21" s="38">
        <f>$C21/4+$D21*'Revenus - Calculs'!G$32</f>
        <v>0</v>
      </c>
      <c r="J21" s="38">
        <f>$C21/4+$D21*'Revenus - Calculs'!H$32</f>
        <v>0</v>
      </c>
      <c r="K21" s="38">
        <f>$C21/4+$D21*'Revenus - Calculs'!I$32</f>
        <v>0</v>
      </c>
      <c r="L21" s="38">
        <f>$C21/4+$D21*'Revenus - Calculs'!J$32</f>
        <v>0</v>
      </c>
      <c r="M21" s="38">
        <f>$C21+$D21*'Revenus - Calculs'!K$32</f>
        <v>0</v>
      </c>
      <c r="N21" s="38">
        <f>$C21+$D21*'Revenus - Calculs'!L$32</f>
        <v>0</v>
      </c>
      <c r="O21" s="38">
        <f>$C21+$D21*'Revenus - Calculs'!M$32</f>
        <v>0</v>
      </c>
    </row>
    <row r="22" spans="2:15" ht="14.25">
      <c r="B22" s="30"/>
      <c r="C22" s="40"/>
      <c r="D22" s="29"/>
      <c r="E22" s="38">
        <f>$C22/4+$D22*'Revenus - Calculs'!C$32</f>
        <v>0</v>
      </c>
      <c r="F22" s="38">
        <f>$C22/4+$D22*'Revenus - Calculs'!D$32</f>
        <v>0</v>
      </c>
      <c r="G22" s="38">
        <f>$C22/4+$D22*'Revenus - Calculs'!E$32</f>
        <v>0</v>
      </c>
      <c r="H22" s="38">
        <f>$C22/4+$D22*'Revenus - Calculs'!F$32</f>
        <v>0</v>
      </c>
      <c r="I22" s="38">
        <f>$C22/4+$D22*'Revenus - Calculs'!G$32</f>
        <v>0</v>
      </c>
      <c r="J22" s="38">
        <f>$C22/4+$D22*'Revenus - Calculs'!H$32</f>
        <v>0</v>
      </c>
      <c r="K22" s="38">
        <f>$C22/4+$D22*'Revenus - Calculs'!I$32</f>
        <v>0</v>
      </c>
      <c r="L22" s="38">
        <f>$C22/4+$D22*'Revenus - Calculs'!J$32</f>
        <v>0</v>
      </c>
      <c r="M22" s="38">
        <f>$C22+$D22*'Revenus - Calculs'!K$32</f>
        <v>0</v>
      </c>
      <c r="N22" s="38">
        <f>$C22+$D22*'Revenus - Calculs'!L$32</f>
        <v>0</v>
      </c>
      <c r="O22" s="38">
        <f>$C22+$D22*'Revenus - Calculs'!M$32</f>
        <v>0</v>
      </c>
    </row>
    <row r="23" spans="2:15" ht="14.25">
      <c r="B23" s="30"/>
      <c r="C23" s="40"/>
      <c r="D23" s="29"/>
      <c r="E23" s="38">
        <f>$C23/4+$D23*'Revenus - Calculs'!C$32</f>
        <v>0</v>
      </c>
      <c r="F23" s="38">
        <f>$C23/4+$D23*'Revenus - Calculs'!D$32</f>
        <v>0</v>
      </c>
      <c r="G23" s="38">
        <f>$C23/4+$D23*'Revenus - Calculs'!E$32</f>
        <v>0</v>
      </c>
      <c r="H23" s="38">
        <f>$C23/4+$D23*'Revenus - Calculs'!F$32</f>
        <v>0</v>
      </c>
      <c r="I23" s="38">
        <f>$C23/4+$D23*'Revenus - Calculs'!G$32</f>
        <v>0</v>
      </c>
      <c r="J23" s="38">
        <f>$C23/4+$D23*'Revenus - Calculs'!H$32</f>
        <v>0</v>
      </c>
      <c r="K23" s="38">
        <f>$C23/4+$D23*'Revenus - Calculs'!I$32</f>
        <v>0</v>
      </c>
      <c r="L23" s="38">
        <f>$C23/4+$D23*'Revenus - Calculs'!J$32</f>
        <v>0</v>
      </c>
      <c r="M23" s="38">
        <f>$C23+$D23*'Revenus - Calculs'!K$32</f>
        <v>0</v>
      </c>
      <c r="N23" s="38">
        <f>$C23+$D23*'Revenus - Calculs'!L$32</f>
        <v>0</v>
      </c>
      <c r="O23" s="38">
        <f>$C23+$D23*'Revenus - Calculs'!M$32</f>
        <v>0</v>
      </c>
    </row>
    <row r="24" spans="2:15" ht="14.25">
      <c r="B24" s="30"/>
      <c r="C24" s="40"/>
      <c r="D24" s="29"/>
      <c r="E24" s="38">
        <f>$C24/4+$D24*'Revenus - Calculs'!C$32</f>
        <v>0</v>
      </c>
      <c r="F24" s="38">
        <f>$C24/4+$D24*'Revenus - Calculs'!D$32</f>
        <v>0</v>
      </c>
      <c r="G24" s="38">
        <f>$C24/4+$D24*'Revenus - Calculs'!E$32</f>
        <v>0</v>
      </c>
      <c r="H24" s="38">
        <f>$C24/4+$D24*'Revenus - Calculs'!F$32</f>
        <v>0</v>
      </c>
      <c r="I24" s="38">
        <f>$C24/4+$D24*'Revenus - Calculs'!G$32</f>
        <v>0</v>
      </c>
      <c r="J24" s="38">
        <f>$C24/4+$D24*'Revenus - Calculs'!H$32</f>
        <v>0</v>
      </c>
      <c r="K24" s="38">
        <f>$C24/4+$D24*'Revenus - Calculs'!I$32</f>
        <v>0</v>
      </c>
      <c r="L24" s="38">
        <f>$C24/4+$D24*'Revenus - Calculs'!J$32</f>
        <v>0</v>
      </c>
      <c r="M24" s="38">
        <f>$C24+$D24*'Revenus - Calculs'!K$32</f>
        <v>0</v>
      </c>
      <c r="N24" s="38">
        <f>$C24+$D24*'Revenus - Calculs'!L$32</f>
        <v>0</v>
      </c>
      <c r="O24" s="38">
        <f>$C24+$D24*'Revenus - Calculs'!M$32</f>
        <v>0</v>
      </c>
    </row>
    <row r="25" spans="2:15" ht="14.25">
      <c r="B25" s="28"/>
      <c r="C25" s="40"/>
      <c r="D25" s="29"/>
      <c r="E25" s="38">
        <f>$C25/4+$D25*'Revenus - Calculs'!C$32</f>
        <v>0</v>
      </c>
      <c r="F25" s="38">
        <f>$C25/4+$D25*'Revenus - Calculs'!D$32</f>
        <v>0</v>
      </c>
      <c r="G25" s="38">
        <f>$C25/4+$D25*'Revenus - Calculs'!E$32</f>
        <v>0</v>
      </c>
      <c r="H25" s="38">
        <f>$C25/4+$D25*'Revenus - Calculs'!F$32</f>
        <v>0</v>
      </c>
      <c r="I25" s="38">
        <f>$C25/4+$D25*'Revenus - Calculs'!G$32</f>
        <v>0</v>
      </c>
      <c r="J25" s="38">
        <f>$C25/4+$D25*'Revenus - Calculs'!H$32</f>
        <v>0</v>
      </c>
      <c r="K25" s="38">
        <f>$C25/4+$D25*'Revenus - Calculs'!I$32</f>
        <v>0</v>
      </c>
      <c r="L25" s="38">
        <f>$C25/4+$D25*'Revenus - Calculs'!J$32</f>
        <v>0</v>
      </c>
      <c r="M25" s="38">
        <f>$C25+$D25*'Revenus - Calculs'!K$32</f>
        <v>0</v>
      </c>
      <c r="N25" s="38">
        <f>$C25+$D25*'Revenus - Calculs'!L$32</f>
        <v>0</v>
      </c>
      <c r="O25" s="38">
        <f>$C25+$D25*'Revenus - Calculs'!M$32</f>
        <v>0</v>
      </c>
    </row>
    <row r="26" spans="2:15" ht="14.25">
      <c r="B26" s="28"/>
      <c r="C26" s="40"/>
      <c r="D26" s="29"/>
      <c r="E26" s="38">
        <f>$C26/4+$D26*'Revenus - Calculs'!C$32</f>
        <v>0</v>
      </c>
      <c r="F26" s="38">
        <f>$C26/4+$D26*'Revenus - Calculs'!D$32</f>
        <v>0</v>
      </c>
      <c r="G26" s="38">
        <f>$C26/4+$D26*'Revenus - Calculs'!E$32</f>
        <v>0</v>
      </c>
      <c r="H26" s="38">
        <f>$C26/4+$D26*'Revenus - Calculs'!F$32</f>
        <v>0</v>
      </c>
      <c r="I26" s="38">
        <f>$C26/4+$D26*'Revenus - Calculs'!G$32</f>
        <v>0</v>
      </c>
      <c r="J26" s="38">
        <f>$C26/4+$D26*'Revenus - Calculs'!H$32</f>
        <v>0</v>
      </c>
      <c r="K26" s="38">
        <f>$C26/4+$D26*'Revenus - Calculs'!I$32</f>
        <v>0</v>
      </c>
      <c r="L26" s="38">
        <f>$C26/4+$D26*'Revenus - Calculs'!J$32</f>
        <v>0</v>
      </c>
      <c r="M26" s="38">
        <f>$C26+$D26*'Revenus - Calculs'!K$32</f>
        <v>0</v>
      </c>
      <c r="N26" s="38">
        <f>$C26+$D26*'Revenus - Calculs'!L$32</f>
        <v>0</v>
      </c>
      <c r="O26" s="38">
        <f>$C26+$D26*'Revenus - Calculs'!M$32</f>
        <v>0</v>
      </c>
    </row>
    <row r="27" spans="2:15" ht="14.25">
      <c r="B27" s="30"/>
      <c r="C27" s="40"/>
      <c r="D27" s="29"/>
      <c r="E27" s="38">
        <f>$C27/4+$D27*'Revenus - Calculs'!C$32</f>
        <v>0</v>
      </c>
      <c r="F27" s="38">
        <f>$C27/4+$D27*'Revenus - Calculs'!D$32</f>
        <v>0</v>
      </c>
      <c r="G27" s="38">
        <f>$C27/4+$D27*'Revenus - Calculs'!E$32</f>
        <v>0</v>
      </c>
      <c r="H27" s="38">
        <f>$C27/4+$D27*'Revenus - Calculs'!F$32</f>
        <v>0</v>
      </c>
      <c r="I27" s="38">
        <f>$C27/4+$D27*'Revenus - Calculs'!G$32</f>
        <v>0</v>
      </c>
      <c r="J27" s="38">
        <f>$C27/4+$D27*'Revenus - Calculs'!H$32</f>
        <v>0</v>
      </c>
      <c r="K27" s="38">
        <f>$C27/4+$D27*'Revenus - Calculs'!I$32</f>
        <v>0</v>
      </c>
      <c r="L27" s="38">
        <f>$C27/4+$D27*'Revenus - Calculs'!J$32</f>
        <v>0</v>
      </c>
      <c r="M27" s="38">
        <f>$C27+$D27*'Revenus - Calculs'!K$32</f>
        <v>0</v>
      </c>
      <c r="N27" s="38">
        <f>$C27+$D27*'Revenus - Calculs'!L$32</f>
        <v>0</v>
      </c>
      <c r="O27" s="38">
        <f>$C27+$D27*'Revenus - Calculs'!M$32</f>
        <v>0</v>
      </c>
    </row>
    <row r="28" spans="2:15" ht="14.25">
      <c r="B28" s="30"/>
      <c r="C28" s="40"/>
      <c r="D28" s="29"/>
      <c r="E28" s="38">
        <f>$C28/4+$D28*'Revenus - Calculs'!C$32</f>
        <v>0</v>
      </c>
      <c r="F28" s="38">
        <f>$C28/4+$D28*'Revenus - Calculs'!D$32</f>
        <v>0</v>
      </c>
      <c r="G28" s="38">
        <f>$C28/4+$D28*'Revenus - Calculs'!E$32</f>
        <v>0</v>
      </c>
      <c r="H28" s="38">
        <f>$C28/4+$D28*'Revenus - Calculs'!F$32</f>
        <v>0</v>
      </c>
      <c r="I28" s="38">
        <f>$C28/4+$D28*'Revenus - Calculs'!G$32</f>
        <v>0</v>
      </c>
      <c r="J28" s="38">
        <f>$C28/4+$D28*'Revenus - Calculs'!H$32</f>
        <v>0</v>
      </c>
      <c r="K28" s="38">
        <f>$C28/4+$D28*'Revenus - Calculs'!I$32</f>
        <v>0</v>
      </c>
      <c r="L28" s="38">
        <f>$C28/4+$D28*'Revenus - Calculs'!J$32</f>
        <v>0</v>
      </c>
      <c r="M28" s="38">
        <f>$C28+$D28*'Revenus - Calculs'!K$32</f>
        <v>0</v>
      </c>
      <c r="N28" s="38">
        <f>$C28+$D28*'Revenus - Calculs'!L$32</f>
        <v>0</v>
      </c>
      <c r="O28" s="38">
        <f>$C28+$D28*'Revenus - Calculs'!M$32</f>
        <v>0</v>
      </c>
    </row>
    <row r="29" spans="2:15" ht="14.25">
      <c r="B29" s="30"/>
      <c r="C29" s="40"/>
      <c r="D29" s="29"/>
      <c r="E29" s="38">
        <f>$C29/4+$D29*'Revenus - Calculs'!C$32</f>
        <v>0</v>
      </c>
      <c r="F29" s="38">
        <f>$C29/4+$D29*'Revenus - Calculs'!D$32</f>
        <v>0</v>
      </c>
      <c r="G29" s="38">
        <f>$C29/4+$D29*'Revenus - Calculs'!E$32</f>
        <v>0</v>
      </c>
      <c r="H29" s="38">
        <f>$C29/4+$D29*'Revenus - Calculs'!F$32</f>
        <v>0</v>
      </c>
      <c r="I29" s="38">
        <f>$C29/4+$D29*'Revenus - Calculs'!G$32</f>
        <v>0</v>
      </c>
      <c r="J29" s="38">
        <f>$C29/4+$D29*'Revenus - Calculs'!H$32</f>
        <v>0</v>
      </c>
      <c r="K29" s="38">
        <f>$C29/4+$D29*'Revenus - Calculs'!I$32</f>
        <v>0</v>
      </c>
      <c r="L29" s="38">
        <f>$C29/4+$D29*'Revenus - Calculs'!J$32</f>
        <v>0</v>
      </c>
      <c r="M29" s="38">
        <f>$C29+$D29*'Revenus - Calculs'!K$32</f>
        <v>0</v>
      </c>
      <c r="N29" s="38">
        <f>$C29+$D29*'Revenus - Calculs'!L$32</f>
        <v>0</v>
      </c>
      <c r="O29" s="38">
        <f>$C29+$D29*'Revenus - Calculs'!M$32</f>
        <v>0</v>
      </c>
    </row>
    <row r="30" spans="2:15" ht="14.25">
      <c r="B30" s="30"/>
      <c r="C30" s="40"/>
      <c r="D30" s="29"/>
      <c r="E30" s="38">
        <f>$C30/4+$D30*'Revenus - Calculs'!C$32</f>
        <v>0</v>
      </c>
      <c r="F30" s="38">
        <f>$C30/4+$D30*'Revenus - Calculs'!D$32</f>
        <v>0</v>
      </c>
      <c r="G30" s="38">
        <f>$C30/4+$D30*'Revenus - Calculs'!E$32</f>
        <v>0</v>
      </c>
      <c r="H30" s="38">
        <f>$C30/4+$D30*'Revenus - Calculs'!F$32</f>
        <v>0</v>
      </c>
      <c r="I30" s="38">
        <f>$C30/4+$D30*'Revenus - Calculs'!G$32</f>
        <v>0</v>
      </c>
      <c r="J30" s="38">
        <f>$C30/4+$D30*'Revenus - Calculs'!H$32</f>
        <v>0</v>
      </c>
      <c r="K30" s="38">
        <f>$C30/4+$D30*'Revenus - Calculs'!I$32</f>
        <v>0</v>
      </c>
      <c r="L30" s="38">
        <f>$C30/4+$D30*'Revenus - Calculs'!J$32</f>
        <v>0</v>
      </c>
      <c r="M30" s="38">
        <f>$C30+$D30*'Revenus - Calculs'!K$32</f>
        <v>0</v>
      </c>
      <c r="N30" s="38">
        <f>$C30+$D30*'Revenus - Calculs'!L$32</f>
        <v>0</v>
      </c>
      <c r="O30" s="38">
        <f>$C30+$D30*'Revenus - Calculs'!M$32</f>
        <v>0</v>
      </c>
    </row>
    <row r="31" spans="2:15" ht="14.25">
      <c r="B31" s="30"/>
      <c r="C31" s="40"/>
      <c r="D31" s="29"/>
      <c r="E31" s="38">
        <f>$C31/4+$D31*'Revenus - Calculs'!C$32</f>
        <v>0</v>
      </c>
      <c r="F31" s="38">
        <f>$C31/4+$D31*'Revenus - Calculs'!D$32</f>
        <v>0</v>
      </c>
      <c r="G31" s="38">
        <f>$C31/4+$D31*'Revenus - Calculs'!E$32</f>
        <v>0</v>
      </c>
      <c r="H31" s="38">
        <f>$C31/4+$D31*'Revenus - Calculs'!F$32</f>
        <v>0</v>
      </c>
      <c r="I31" s="38">
        <f>$C31/4+$D31*'Revenus - Calculs'!G$32</f>
        <v>0</v>
      </c>
      <c r="J31" s="38">
        <f>$C31/4+$D31*'Revenus - Calculs'!H$32</f>
        <v>0</v>
      </c>
      <c r="K31" s="38">
        <f>$C31/4+$D31*'Revenus - Calculs'!I$32</f>
        <v>0</v>
      </c>
      <c r="L31" s="38">
        <f>$C31/4+$D31*'Revenus - Calculs'!J$32</f>
        <v>0</v>
      </c>
      <c r="M31" s="38">
        <f>$C31+$D31*'Revenus - Calculs'!K$32</f>
        <v>0</v>
      </c>
      <c r="N31" s="38">
        <f>$C31+$D31*'Revenus - Calculs'!L$32</f>
        <v>0</v>
      </c>
      <c r="O31" s="38">
        <f>$C31+$D31*'Revenus - Calculs'!M$32</f>
        <v>0</v>
      </c>
    </row>
    <row r="32" spans="2:15" ht="14.25">
      <c r="B32" s="30"/>
      <c r="C32" s="40"/>
      <c r="D32" s="29"/>
      <c r="E32" s="38">
        <f>$C32/4+$D32*'Revenus - Calculs'!C$32</f>
        <v>0</v>
      </c>
      <c r="F32" s="38">
        <f>$C32/4+$D32*'Revenus - Calculs'!D$32</f>
        <v>0</v>
      </c>
      <c r="G32" s="38">
        <f>$C32/4+$D32*'Revenus - Calculs'!E$32</f>
        <v>0</v>
      </c>
      <c r="H32" s="38">
        <f>$C32/4+$D32*'Revenus - Calculs'!F$32</f>
        <v>0</v>
      </c>
      <c r="I32" s="38">
        <f>$C32/4+$D32*'Revenus - Calculs'!G$32</f>
        <v>0</v>
      </c>
      <c r="J32" s="38">
        <f>$C32/4+$D32*'Revenus - Calculs'!H$32</f>
        <v>0</v>
      </c>
      <c r="K32" s="38">
        <f>$C32/4+$D32*'Revenus - Calculs'!I$32</f>
        <v>0</v>
      </c>
      <c r="L32" s="38">
        <f>$C32/4+$D32*'Revenus - Calculs'!J$32</f>
        <v>0</v>
      </c>
      <c r="M32" s="38">
        <f>$C32+$D32*'Revenus - Calculs'!K$32</f>
        <v>0</v>
      </c>
      <c r="N32" s="38">
        <f>$C32+$D32*'Revenus - Calculs'!L$32</f>
        <v>0</v>
      </c>
      <c r="O32" s="38">
        <f>$C32+$D32*'Revenus - Calculs'!M$32</f>
        <v>0</v>
      </c>
    </row>
    <row r="33" spans="2:15" ht="14.25">
      <c r="B33" s="30"/>
      <c r="C33" s="40"/>
      <c r="D33" s="29"/>
      <c r="E33" s="38">
        <f>$C33/4+$D33*'Revenus - Calculs'!C$32</f>
        <v>0</v>
      </c>
      <c r="F33" s="38">
        <f>$C33/4+$D33*'Revenus - Calculs'!D$32</f>
        <v>0</v>
      </c>
      <c r="G33" s="38">
        <f>$C33/4+$D33*'Revenus - Calculs'!E$32</f>
        <v>0</v>
      </c>
      <c r="H33" s="38">
        <f>$C33/4+$D33*'Revenus - Calculs'!F$32</f>
        <v>0</v>
      </c>
      <c r="I33" s="38">
        <f>$C33/4+$D33*'Revenus - Calculs'!G$32</f>
        <v>0</v>
      </c>
      <c r="J33" s="38">
        <f>$C33/4+$D33*'Revenus - Calculs'!H$32</f>
        <v>0</v>
      </c>
      <c r="K33" s="38">
        <f>$C33/4+$D33*'Revenus - Calculs'!I$32</f>
        <v>0</v>
      </c>
      <c r="L33" s="38">
        <f>$C33/4+$D33*'Revenus - Calculs'!J$32</f>
        <v>0</v>
      </c>
      <c r="M33" s="38">
        <f>$C33+$D33*'Revenus - Calculs'!K$32</f>
        <v>0</v>
      </c>
      <c r="N33" s="38">
        <f>$C33+$D33*'Revenus - Calculs'!L$32</f>
        <v>0</v>
      </c>
      <c r="O33" s="38">
        <f>$C33+$D33*'Revenus - Calculs'!M$32</f>
        <v>0</v>
      </c>
    </row>
    <row r="34" spans="5:15" ht="14.25">
      <c r="E34" s="39">
        <f>SUM(E9:E33)</f>
        <v>8750</v>
      </c>
      <c r="F34" s="39">
        <f aca="true" t="shared" si="0" ref="F34:O34">SUM(F9:F33)</f>
        <v>8750</v>
      </c>
      <c r="G34" s="39">
        <f t="shared" si="0"/>
        <v>8750</v>
      </c>
      <c r="H34" s="39">
        <f t="shared" si="0"/>
        <v>8750</v>
      </c>
      <c r="I34" s="39">
        <f t="shared" si="0"/>
        <v>8750</v>
      </c>
      <c r="J34" s="39">
        <f t="shared" si="0"/>
        <v>8750</v>
      </c>
      <c r="K34" s="39">
        <f t="shared" si="0"/>
        <v>8750</v>
      </c>
      <c r="L34" s="39">
        <f t="shared" si="0"/>
        <v>8750</v>
      </c>
      <c r="M34" s="39">
        <f t="shared" si="0"/>
        <v>35000</v>
      </c>
      <c r="N34" s="39">
        <f t="shared" si="0"/>
        <v>35000</v>
      </c>
      <c r="O34" s="39">
        <f t="shared" si="0"/>
        <v>35000</v>
      </c>
    </row>
  </sheetData>
  <sheetProtection sheet="1"/>
  <mergeCells count="10">
    <mergeCell ref="B4:O4"/>
    <mergeCell ref="O7:O8"/>
    <mergeCell ref="B6:B8"/>
    <mergeCell ref="E6:O6"/>
    <mergeCell ref="E7:H7"/>
    <mergeCell ref="I7:L7"/>
    <mergeCell ref="M7:M8"/>
    <mergeCell ref="N7:N8"/>
    <mergeCell ref="C6:C8"/>
    <mergeCell ref="D6:D8"/>
  </mergeCells>
  <printOptions/>
  <pageMargins left="0.7" right="0.7" top="0.75" bottom="0.75"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8EB4E3"/>
  </sheetPr>
  <dimension ref="B2:M34"/>
  <sheetViews>
    <sheetView showGridLines="0" showRowColHeaders="0" zoomScale="85" zoomScaleNormal="85" zoomScalePageLayoutView="0" workbookViewId="0" topLeftCell="A1">
      <selection activeCell="F51" sqref="F51"/>
    </sheetView>
  </sheetViews>
  <sheetFormatPr defaultColWidth="9.140625" defaultRowHeight="15"/>
  <cols>
    <col min="1" max="1" width="3.28125" style="0" customWidth="1"/>
    <col min="2" max="2" width="24.00390625" style="0" customWidth="1"/>
    <col min="3" max="13" width="10.57421875" style="0" customWidth="1"/>
  </cols>
  <sheetData>
    <row r="2" ht="36.75" customHeight="1">
      <c r="B2" s="25" t="s">
        <v>53</v>
      </c>
    </row>
    <row r="4" spans="2:13" ht="14.25" customHeight="1">
      <c r="B4" s="58" t="s">
        <v>0</v>
      </c>
      <c r="C4" s="68" t="s">
        <v>54</v>
      </c>
      <c r="D4" s="69"/>
      <c r="E4" s="69"/>
      <c r="F4" s="69"/>
      <c r="G4" s="69"/>
      <c r="H4" s="69"/>
      <c r="I4" s="69"/>
      <c r="J4" s="69"/>
      <c r="K4" s="69"/>
      <c r="L4" s="69"/>
      <c r="M4" s="69"/>
    </row>
    <row r="5" spans="2:13" ht="14.25" customHeight="1">
      <c r="B5" s="58"/>
      <c r="C5" s="59" t="s">
        <v>40</v>
      </c>
      <c r="D5" s="60"/>
      <c r="E5" s="60"/>
      <c r="F5" s="61"/>
      <c r="G5" s="59" t="s">
        <v>41</v>
      </c>
      <c r="H5" s="60"/>
      <c r="I5" s="60"/>
      <c r="J5" s="61"/>
      <c r="K5" s="62" t="s">
        <v>42</v>
      </c>
      <c r="L5" s="62" t="s">
        <v>43</v>
      </c>
      <c r="M5" s="62" t="s">
        <v>44</v>
      </c>
    </row>
    <row r="6" spans="2:13" ht="18" customHeight="1">
      <c r="B6" s="58"/>
      <c r="C6" s="16" t="s">
        <v>45</v>
      </c>
      <c r="D6" s="16" t="s">
        <v>46</v>
      </c>
      <c r="E6" s="16" t="s">
        <v>47</v>
      </c>
      <c r="F6" s="16" t="s">
        <v>48</v>
      </c>
      <c r="G6" s="16" t="s">
        <v>45</v>
      </c>
      <c r="H6" s="16" t="s">
        <v>46</v>
      </c>
      <c r="I6" s="16" t="s">
        <v>47</v>
      </c>
      <c r="J6" s="16" t="s">
        <v>48</v>
      </c>
      <c r="K6" s="63"/>
      <c r="L6" s="63"/>
      <c r="M6" s="63"/>
    </row>
    <row r="7" spans="2:13" ht="14.25">
      <c r="B7" s="23">
        <f>Personnel!B9</f>
        <v>0</v>
      </c>
      <c r="C7" s="24">
        <f>Personnel!$C9/4*Personnel!D9*(1+$C$34)</f>
        <v>0</v>
      </c>
      <c r="D7" s="24">
        <f>Personnel!$C9/4*Personnel!E9*(1+$C$34)</f>
        <v>0</v>
      </c>
      <c r="E7" s="24">
        <f>Personnel!$C9/4*Personnel!F9*(1+$C$34)</f>
        <v>0</v>
      </c>
      <c r="F7" s="24">
        <f>Personnel!$C9/4*Personnel!G9*(1+$C$34)</f>
        <v>0</v>
      </c>
      <c r="G7" s="24">
        <f>Personnel!$C9/4*Personnel!H9*(1+$C$34)</f>
        <v>0</v>
      </c>
      <c r="H7" s="24">
        <f>Personnel!$C9/4*Personnel!I9*(1+$C$34)</f>
        <v>0</v>
      </c>
      <c r="I7" s="24">
        <f>Personnel!$C9/4*Personnel!J9*(1+$C$34)</f>
        <v>0</v>
      </c>
      <c r="J7" s="24">
        <f>Personnel!$C9/4*Personnel!K9*(1+$C$34)</f>
        <v>0</v>
      </c>
      <c r="K7" s="24">
        <f>Personnel!$C9*Personnel!L9*(1+$C$34)</f>
        <v>0</v>
      </c>
      <c r="L7" s="24">
        <f>Personnel!$C9*Personnel!M9*(1+$C$34)</f>
        <v>0</v>
      </c>
      <c r="M7" s="24">
        <f>Personnel!$C9*Personnel!N9*(1+$C$34)</f>
        <v>0</v>
      </c>
    </row>
    <row r="8" spans="2:13" ht="14.25">
      <c r="B8" s="23">
        <f>Personnel!B10</f>
        <v>0</v>
      </c>
      <c r="C8" s="24">
        <f>Personnel!$C10/4*Personnel!D10*(1+$C$34)</f>
        <v>0</v>
      </c>
      <c r="D8" s="24">
        <f>Personnel!$C10/4*Personnel!E10*(1+$C$34)</f>
        <v>0</v>
      </c>
      <c r="E8" s="24">
        <f>Personnel!$C10/4*Personnel!F10*(1+$C$34)</f>
        <v>0</v>
      </c>
      <c r="F8" s="24">
        <f>Personnel!$C10/4*Personnel!G10*(1+$C$34)</f>
        <v>0</v>
      </c>
      <c r="G8" s="24">
        <f>Personnel!$C10/4*Personnel!H10*(1+$C$34)</f>
        <v>0</v>
      </c>
      <c r="H8" s="24">
        <f>Personnel!$C10/4*Personnel!I10*(1+$C$34)</f>
        <v>0</v>
      </c>
      <c r="I8" s="24">
        <f>Personnel!$C10/4*Personnel!J10*(1+$C$34)</f>
        <v>0</v>
      </c>
      <c r="J8" s="24">
        <f>Personnel!$C10/4*Personnel!K10*(1+$C$34)</f>
        <v>0</v>
      </c>
      <c r="K8" s="24">
        <f>Personnel!$C10*Personnel!L10*(1+$C$34)</f>
        <v>0</v>
      </c>
      <c r="L8" s="24">
        <f>Personnel!$C10*Personnel!M10*(1+$C$34)</f>
        <v>0</v>
      </c>
      <c r="M8" s="24">
        <f>Personnel!$C10*Personnel!N10*(1+$C$34)</f>
        <v>0</v>
      </c>
    </row>
    <row r="9" spans="2:13" ht="14.25">
      <c r="B9" s="23">
        <f>Personnel!B11</f>
        <v>0</v>
      </c>
      <c r="C9" s="24">
        <f>Personnel!$C11/4*Personnel!D11*(1+$C$34)</f>
        <v>0</v>
      </c>
      <c r="D9" s="24">
        <f>Personnel!$C11/4*Personnel!E11*(1+$C$34)</f>
        <v>0</v>
      </c>
      <c r="E9" s="24">
        <f>Personnel!$C11/4*Personnel!F11*(1+$C$34)</f>
        <v>0</v>
      </c>
      <c r="F9" s="24">
        <f>Personnel!$C11/4*Personnel!G11*(1+$C$34)</f>
        <v>0</v>
      </c>
      <c r="G9" s="24">
        <f>Personnel!$C11/4*Personnel!H11*(1+$C$34)</f>
        <v>0</v>
      </c>
      <c r="H9" s="24">
        <f>Personnel!$C11/4*Personnel!I11*(1+$C$34)</f>
        <v>0</v>
      </c>
      <c r="I9" s="24">
        <f>Personnel!$C11/4*Personnel!J11*(1+$C$34)</f>
        <v>0</v>
      </c>
      <c r="J9" s="24">
        <f>Personnel!$C11/4*Personnel!K11*(1+$C$34)</f>
        <v>0</v>
      </c>
      <c r="K9" s="24">
        <f>Personnel!$C11*Personnel!L11*(1+$C$34)</f>
        <v>0</v>
      </c>
      <c r="L9" s="24">
        <f>Personnel!$C11*Personnel!M11*(1+$C$34)</f>
        <v>0</v>
      </c>
      <c r="M9" s="24">
        <f>Personnel!$C11*Personnel!N11*(1+$C$34)</f>
        <v>0</v>
      </c>
    </row>
    <row r="10" spans="2:13" ht="14.25">
      <c r="B10" s="23">
        <f>Personnel!B12</f>
        <v>0</v>
      </c>
      <c r="C10" s="24">
        <f>Personnel!$C12/4*Personnel!D12*(1+$C$34)</f>
        <v>0</v>
      </c>
      <c r="D10" s="24">
        <f>Personnel!$C12/4*Personnel!E12*(1+$C$34)</f>
        <v>0</v>
      </c>
      <c r="E10" s="24">
        <f>Personnel!$C12/4*Personnel!F12*(1+$C$34)</f>
        <v>0</v>
      </c>
      <c r="F10" s="24">
        <f>Personnel!$C12/4*Personnel!G12*(1+$C$34)</f>
        <v>0</v>
      </c>
      <c r="G10" s="24">
        <f>Personnel!$C12/4*Personnel!H12*(1+$C$34)</f>
        <v>0</v>
      </c>
      <c r="H10" s="24">
        <f>Personnel!$C12/4*Personnel!I12*(1+$C$34)</f>
        <v>0</v>
      </c>
      <c r="I10" s="24">
        <f>Personnel!$C12/4*Personnel!J12*(1+$C$34)</f>
        <v>0</v>
      </c>
      <c r="J10" s="24">
        <f>Personnel!$C12/4*Personnel!K12*(1+$C$34)</f>
        <v>0</v>
      </c>
      <c r="K10" s="24">
        <f>Personnel!$C12*Personnel!L12*(1+$C$34)</f>
        <v>0</v>
      </c>
      <c r="L10" s="24">
        <f>Personnel!$C12*Personnel!M12*(1+$C$34)</f>
        <v>0</v>
      </c>
      <c r="M10" s="24">
        <f>Personnel!$C12*Personnel!N12*(1+$C$34)</f>
        <v>0</v>
      </c>
    </row>
    <row r="11" spans="2:13" ht="14.25">
      <c r="B11" s="23">
        <f>Personnel!B13</f>
        <v>0</v>
      </c>
      <c r="C11" s="24">
        <f>Personnel!$C13/4*Personnel!D13*(1+$C$34)</f>
        <v>0</v>
      </c>
      <c r="D11" s="24">
        <f>Personnel!$C13/4*Personnel!E13*(1+$C$34)</f>
        <v>0</v>
      </c>
      <c r="E11" s="24">
        <f>Personnel!$C13/4*Personnel!F13*(1+$C$34)</f>
        <v>0</v>
      </c>
      <c r="F11" s="24">
        <f>Personnel!$C13/4*Personnel!G13*(1+$C$34)</f>
        <v>0</v>
      </c>
      <c r="G11" s="24">
        <f>Personnel!$C13/4*Personnel!H13*(1+$C$34)</f>
        <v>0</v>
      </c>
      <c r="H11" s="24">
        <f>Personnel!$C13/4*Personnel!I13*(1+$C$34)</f>
        <v>0</v>
      </c>
      <c r="I11" s="24">
        <f>Personnel!$C13/4*Personnel!J13*(1+$C$34)</f>
        <v>0</v>
      </c>
      <c r="J11" s="24">
        <f>Personnel!$C13/4*Personnel!K13*(1+$C$34)</f>
        <v>0</v>
      </c>
      <c r="K11" s="24">
        <f>Personnel!$C13*Personnel!L13*(1+$C$34)</f>
        <v>0</v>
      </c>
      <c r="L11" s="24">
        <f>Personnel!$C13*Personnel!M13*(1+$C$34)</f>
        <v>0</v>
      </c>
      <c r="M11" s="24">
        <f>Personnel!$C13*Personnel!N13*(1+$C$34)</f>
        <v>0</v>
      </c>
    </row>
    <row r="12" spans="2:13" ht="14.25">
      <c r="B12" s="23">
        <f>Personnel!B14</f>
        <v>0</v>
      </c>
      <c r="C12" s="24">
        <f>Personnel!$C14/4*Personnel!D14*(1+$C$34)</f>
        <v>0</v>
      </c>
      <c r="D12" s="24">
        <f>Personnel!$C14/4*Personnel!E14*(1+$C$34)</f>
        <v>0</v>
      </c>
      <c r="E12" s="24">
        <f>Personnel!$C14/4*Personnel!F14*(1+$C$34)</f>
        <v>0</v>
      </c>
      <c r="F12" s="24">
        <f>Personnel!$C14/4*Personnel!G14*(1+$C$34)</f>
        <v>0</v>
      </c>
      <c r="G12" s="24">
        <f>Personnel!$C14/4*Personnel!H14*(1+$C$34)</f>
        <v>0</v>
      </c>
      <c r="H12" s="24">
        <f>Personnel!$C14/4*Personnel!I14*(1+$C$34)</f>
        <v>0</v>
      </c>
      <c r="I12" s="24">
        <f>Personnel!$C14/4*Personnel!J14*(1+$C$34)</f>
        <v>0</v>
      </c>
      <c r="J12" s="24">
        <f>Personnel!$C14/4*Personnel!K14*(1+$C$34)</f>
        <v>0</v>
      </c>
      <c r="K12" s="24">
        <f>Personnel!$C14*Personnel!L14*(1+$C$34)</f>
        <v>0</v>
      </c>
      <c r="L12" s="24">
        <f>Personnel!$C14*Personnel!M14*(1+$C$34)</f>
        <v>0</v>
      </c>
      <c r="M12" s="24">
        <f>Personnel!$C14*Personnel!N14*(1+$C$34)</f>
        <v>0</v>
      </c>
    </row>
    <row r="13" spans="2:13" ht="14.25">
      <c r="B13" s="23">
        <f>Personnel!B15</f>
        <v>0</v>
      </c>
      <c r="C13" s="24">
        <f>Personnel!$C15/4*Personnel!D15*(1+$C$34)</f>
        <v>0</v>
      </c>
      <c r="D13" s="24">
        <f>Personnel!$C15/4*Personnel!E15*(1+$C$34)</f>
        <v>0</v>
      </c>
      <c r="E13" s="24">
        <f>Personnel!$C15/4*Personnel!F15*(1+$C$34)</f>
        <v>0</v>
      </c>
      <c r="F13" s="24">
        <f>Personnel!$C15/4*Personnel!G15*(1+$C$34)</f>
        <v>0</v>
      </c>
      <c r="G13" s="24">
        <f>Personnel!$C15/4*Personnel!H15*(1+$C$34)</f>
        <v>0</v>
      </c>
      <c r="H13" s="24">
        <f>Personnel!$C15/4*Personnel!I15*(1+$C$34)</f>
        <v>0</v>
      </c>
      <c r="I13" s="24">
        <f>Personnel!$C15/4*Personnel!J15*(1+$C$34)</f>
        <v>0</v>
      </c>
      <c r="J13" s="24">
        <f>Personnel!$C15/4*Personnel!K15*(1+$C$34)</f>
        <v>0</v>
      </c>
      <c r="K13" s="24">
        <f>Personnel!$C15*Personnel!L15*(1+$C$34)</f>
        <v>0</v>
      </c>
      <c r="L13" s="24">
        <f>Personnel!$C15*Personnel!M15*(1+$C$34)</f>
        <v>0</v>
      </c>
      <c r="M13" s="24">
        <f>Personnel!$C15*Personnel!N15*(1+$C$34)</f>
        <v>0</v>
      </c>
    </row>
    <row r="14" spans="2:13" ht="14.25">
      <c r="B14" s="23">
        <f>Personnel!B16</f>
        <v>0</v>
      </c>
      <c r="C14" s="24">
        <f>Personnel!$C16/4*Personnel!D16*(1+$C$34)</f>
        <v>0</v>
      </c>
      <c r="D14" s="24">
        <f>Personnel!$C16/4*Personnel!E16*(1+$C$34)</f>
        <v>0</v>
      </c>
      <c r="E14" s="24">
        <f>Personnel!$C16/4*Personnel!F16*(1+$C$34)</f>
        <v>0</v>
      </c>
      <c r="F14" s="24">
        <f>Personnel!$C16/4*Personnel!G16*(1+$C$34)</f>
        <v>0</v>
      </c>
      <c r="G14" s="24">
        <f>Personnel!$C16/4*Personnel!H16*(1+$C$34)</f>
        <v>0</v>
      </c>
      <c r="H14" s="24">
        <f>Personnel!$C16/4*Personnel!I16*(1+$C$34)</f>
        <v>0</v>
      </c>
      <c r="I14" s="24">
        <f>Personnel!$C16/4*Personnel!J16*(1+$C$34)</f>
        <v>0</v>
      </c>
      <c r="J14" s="24">
        <f>Personnel!$C16/4*Personnel!K16*(1+$C$34)</f>
        <v>0</v>
      </c>
      <c r="K14" s="24">
        <f>Personnel!$C16*Personnel!L16*(1+$C$34)</f>
        <v>0</v>
      </c>
      <c r="L14" s="24">
        <f>Personnel!$C16*Personnel!M16*(1+$C$34)</f>
        <v>0</v>
      </c>
      <c r="M14" s="24">
        <f>Personnel!$C16*Personnel!N16*(1+$C$34)</f>
        <v>0</v>
      </c>
    </row>
    <row r="15" spans="2:13" ht="14.25">
      <c r="B15" s="23">
        <f>Personnel!B17</f>
        <v>0</v>
      </c>
      <c r="C15" s="24">
        <f>Personnel!$C17/4*Personnel!D17*(1+$C$34)</f>
        <v>0</v>
      </c>
      <c r="D15" s="24">
        <f>Personnel!$C17/4*Personnel!E17*(1+$C$34)</f>
        <v>0</v>
      </c>
      <c r="E15" s="24">
        <f>Personnel!$C17/4*Personnel!F17*(1+$C$34)</f>
        <v>0</v>
      </c>
      <c r="F15" s="24">
        <f>Personnel!$C17/4*Personnel!G17*(1+$C$34)</f>
        <v>0</v>
      </c>
      <c r="G15" s="24">
        <f>Personnel!$C17/4*Personnel!H17*(1+$C$34)</f>
        <v>0</v>
      </c>
      <c r="H15" s="24">
        <f>Personnel!$C17/4*Personnel!I17*(1+$C$34)</f>
        <v>0</v>
      </c>
      <c r="I15" s="24">
        <f>Personnel!$C17/4*Personnel!J17*(1+$C$34)</f>
        <v>0</v>
      </c>
      <c r="J15" s="24">
        <f>Personnel!$C17/4*Personnel!K17*(1+$C$34)</f>
        <v>0</v>
      </c>
      <c r="K15" s="24">
        <f>Personnel!$C17*Personnel!L17*(1+$C$34)</f>
        <v>0</v>
      </c>
      <c r="L15" s="24">
        <f>Personnel!$C17*Personnel!M17*(1+$C$34)</f>
        <v>0</v>
      </c>
      <c r="M15" s="24">
        <f>Personnel!$C17*Personnel!N17*(1+$C$34)</f>
        <v>0</v>
      </c>
    </row>
    <row r="16" spans="2:13" ht="14.25">
      <c r="B16" s="23">
        <f>Personnel!B18</f>
        <v>0</v>
      </c>
      <c r="C16" s="24">
        <f>Personnel!$C18/4*Personnel!D18*(1+$C$34)</f>
        <v>0</v>
      </c>
      <c r="D16" s="24">
        <f>Personnel!$C18/4*Personnel!E18*(1+$C$34)</f>
        <v>0</v>
      </c>
      <c r="E16" s="24">
        <f>Personnel!$C18/4*Personnel!F18*(1+$C$34)</f>
        <v>0</v>
      </c>
      <c r="F16" s="24">
        <f>Personnel!$C18/4*Personnel!G18*(1+$C$34)</f>
        <v>0</v>
      </c>
      <c r="G16" s="24">
        <f>Personnel!$C18/4*Personnel!H18*(1+$C$34)</f>
        <v>0</v>
      </c>
      <c r="H16" s="24">
        <f>Personnel!$C18/4*Personnel!I18*(1+$C$34)</f>
        <v>0</v>
      </c>
      <c r="I16" s="24">
        <f>Personnel!$C18/4*Personnel!J18*(1+$C$34)</f>
        <v>0</v>
      </c>
      <c r="J16" s="24">
        <f>Personnel!$C18/4*Personnel!K18*(1+$C$34)</f>
        <v>0</v>
      </c>
      <c r="K16" s="24">
        <f>Personnel!$C18*Personnel!L18*(1+$C$34)</f>
        <v>0</v>
      </c>
      <c r="L16" s="24">
        <f>Personnel!$C18*Personnel!M18*(1+$C$34)</f>
        <v>0</v>
      </c>
      <c r="M16" s="24">
        <f>Personnel!$C18*Personnel!N18*(1+$C$34)</f>
        <v>0</v>
      </c>
    </row>
    <row r="17" spans="2:13" ht="14.25">
      <c r="B17" s="23">
        <f>Personnel!B19</f>
        <v>0</v>
      </c>
      <c r="C17" s="24">
        <f>Personnel!$C19/4*Personnel!D19*(1+$C$34)</f>
        <v>0</v>
      </c>
      <c r="D17" s="24">
        <f>Personnel!$C19/4*Personnel!E19*(1+$C$34)</f>
        <v>0</v>
      </c>
      <c r="E17" s="24">
        <f>Personnel!$C19/4*Personnel!F19*(1+$C$34)</f>
        <v>0</v>
      </c>
      <c r="F17" s="24">
        <f>Personnel!$C19/4*Personnel!G19*(1+$C$34)</f>
        <v>0</v>
      </c>
      <c r="G17" s="24">
        <f>Personnel!$C19/4*Personnel!H19*(1+$C$34)</f>
        <v>0</v>
      </c>
      <c r="H17" s="24">
        <f>Personnel!$C19/4*Personnel!I19*(1+$C$34)</f>
        <v>0</v>
      </c>
      <c r="I17" s="24">
        <f>Personnel!$C19/4*Personnel!J19*(1+$C$34)</f>
        <v>0</v>
      </c>
      <c r="J17" s="24">
        <f>Personnel!$C19/4*Personnel!K19*(1+$C$34)</f>
        <v>0</v>
      </c>
      <c r="K17" s="24">
        <f>Personnel!$C19*Personnel!L19*(1+$C$34)</f>
        <v>0</v>
      </c>
      <c r="L17" s="24">
        <f>Personnel!$C19*Personnel!M19*(1+$C$34)</f>
        <v>0</v>
      </c>
      <c r="M17" s="24">
        <f>Personnel!$C19*Personnel!N19*(1+$C$34)</f>
        <v>0</v>
      </c>
    </row>
    <row r="18" spans="2:13" ht="14.25">
      <c r="B18" s="23">
        <f>Personnel!B20</f>
        <v>0</v>
      </c>
      <c r="C18" s="24">
        <f>Personnel!$C20/4*Personnel!D20*(1+$C$34)</f>
        <v>0</v>
      </c>
      <c r="D18" s="24">
        <f>Personnel!$C20/4*Personnel!E20*(1+$C$34)</f>
        <v>0</v>
      </c>
      <c r="E18" s="24">
        <f>Personnel!$C20/4*Personnel!F20*(1+$C$34)</f>
        <v>0</v>
      </c>
      <c r="F18" s="24">
        <f>Personnel!$C20/4*Personnel!G20*(1+$C$34)</f>
        <v>0</v>
      </c>
      <c r="G18" s="24">
        <f>Personnel!$C20/4*Personnel!H20*(1+$C$34)</f>
        <v>0</v>
      </c>
      <c r="H18" s="24">
        <f>Personnel!$C20/4*Personnel!I20*(1+$C$34)</f>
        <v>0</v>
      </c>
      <c r="I18" s="24">
        <f>Personnel!$C20/4*Personnel!J20*(1+$C$34)</f>
        <v>0</v>
      </c>
      <c r="J18" s="24">
        <f>Personnel!$C20/4*Personnel!K20*(1+$C$34)</f>
        <v>0</v>
      </c>
      <c r="K18" s="24">
        <f>Personnel!$C20*Personnel!L20*(1+$C$34)</f>
        <v>0</v>
      </c>
      <c r="L18" s="24">
        <f>Personnel!$C20*Personnel!M20*(1+$C$34)</f>
        <v>0</v>
      </c>
      <c r="M18" s="24">
        <f>Personnel!$C20*Personnel!N20*(1+$C$34)</f>
        <v>0</v>
      </c>
    </row>
    <row r="19" spans="2:13" ht="14.25">
      <c r="B19" s="23">
        <f>Personnel!B21</f>
        <v>0</v>
      </c>
      <c r="C19" s="24">
        <f>Personnel!$C21/4*Personnel!D21*(1+$C$34)</f>
        <v>0</v>
      </c>
      <c r="D19" s="24">
        <f>Personnel!$C21/4*Personnel!E21*(1+$C$34)</f>
        <v>0</v>
      </c>
      <c r="E19" s="24">
        <f>Personnel!$C21/4*Personnel!F21*(1+$C$34)</f>
        <v>0</v>
      </c>
      <c r="F19" s="24">
        <f>Personnel!$C21/4*Personnel!G21*(1+$C$34)</f>
        <v>0</v>
      </c>
      <c r="G19" s="24">
        <f>Personnel!$C21/4*Personnel!H21*(1+$C$34)</f>
        <v>0</v>
      </c>
      <c r="H19" s="24">
        <f>Personnel!$C21/4*Personnel!I21*(1+$C$34)</f>
        <v>0</v>
      </c>
      <c r="I19" s="24">
        <f>Personnel!$C21/4*Personnel!J21*(1+$C$34)</f>
        <v>0</v>
      </c>
      <c r="J19" s="24">
        <f>Personnel!$C21/4*Personnel!K21*(1+$C$34)</f>
        <v>0</v>
      </c>
      <c r="K19" s="24">
        <f>Personnel!$C21*Personnel!L21*(1+$C$34)</f>
        <v>0</v>
      </c>
      <c r="L19" s="24">
        <f>Personnel!$C21*Personnel!M21*(1+$C$34)</f>
        <v>0</v>
      </c>
      <c r="M19" s="24">
        <f>Personnel!$C21*Personnel!N21*(1+$C$34)</f>
        <v>0</v>
      </c>
    </row>
    <row r="20" spans="2:13" ht="14.25">
      <c r="B20" s="23">
        <f>Personnel!B22</f>
        <v>0</v>
      </c>
      <c r="C20" s="24">
        <f>Personnel!$C22/4*Personnel!D22*(1+$C$34)</f>
        <v>0</v>
      </c>
      <c r="D20" s="24">
        <f>Personnel!$C22/4*Personnel!E22*(1+$C$34)</f>
        <v>0</v>
      </c>
      <c r="E20" s="24">
        <f>Personnel!$C22/4*Personnel!F22*(1+$C$34)</f>
        <v>0</v>
      </c>
      <c r="F20" s="24">
        <f>Personnel!$C22/4*Personnel!G22*(1+$C$34)</f>
        <v>0</v>
      </c>
      <c r="G20" s="24">
        <f>Personnel!$C22/4*Personnel!H22*(1+$C$34)</f>
        <v>0</v>
      </c>
      <c r="H20" s="24">
        <f>Personnel!$C22/4*Personnel!I22*(1+$C$34)</f>
        <v>0</v>
      </c>
      <c r="I20" s="24">
        <f>Personnel!$C22/4*Personnel!J22*(1+$C$34)</f>
        <v>0</v>
      </c>
      <c r="J20" s="24">
        <f>Personnel!$C22/4*Personnel!K22*(1+$C$34)</f>
        <v>0</v>
      </c>
      <c r="K20" s="24">
        <f>Personnel!$C22*Personnel!L22*(1+$C$34)</f>
        <v>0</v>
      </c>
      <c r="L20" s="24">
        <f>Personnel!$C22*Personnel!M22*(1+$C$34)</f>
        <v>0</v>
      </c>
      <c r="M20" s="24">
        <f>Personnel!$C22*Personnel!N22*(1+$C$34)</f>
        <v>0</v>
      </c>
    </row>
    <row r="21" spans="2:13" ht="14.25">
      <c r="B21" s="23">
        <f>Personnel!B23</f>
        <v>0</v>
      </c>
      <c r="C21" s="24">
        <f>Personnel!$C23/4*Personnel!D23*(1+$C$34)</f>
        <v>0</v>
      </c>
      <c r="D21" s="24">
        <f>Personnel!$C23/4*Personnel!E23*(1+$C$34)</f>
        <v>0</v>
      </c>
      <c r="E21" s="24">
        <f>Personnel!$C23/4*Personnel!F23*(1+$C$34)</f>
        <v>0</v>
      </c>
      <c r="F21" s="24">
        <f>Personnel!$C23/4*Personnel!G23*(1+$C$34)</f>
        <v>0</v>
      </c>
      <c r="G21" s="24">
        <f>Personnel!$C23/4*Personnel!H23*(1+$C$34)</f>
        <v>0</v>
      </c>
      <c r="H21" s="24">
        <f>Personnel!$C23/4*Personnel!I23*(1+$C$34)</f>
        <v>0</v>
      </c>
      <c r="I21" s="24">
        <f>Personnel!$C23/4*Personnel!J23*(1+$C$34)</f>
        <v>0</v>
      </c>
      <c r="J21" s="24">
        <f>Personnel!$C23/4*Personnel!K23*(1+$C$34)</f>
        <v>0</v>
      </c>
      <c r="K21" s="24">
        <f>Personnel!$C23*Personnel!L23*(1+$C$34)</f>
        <v>0</v>
      </c>
      <c r="L21" s="24">
        <f>Personnel!$C23*Personnel!M23*(1+$C$34)</f>
        <v>0</v>
      </c>
      <c r="M21" s="24">
        <f>Personnel!$C23*Personnel!N23*(1+$C$34)</f>
        <v>0</v>
      </c>
    </row>
    <row r="22" spans="2:13" ht="14.25">
      <c r="B22" s="23">
        <f>Personnel!B24</f>
        <v>0</v>
      </c>
      <c r="C22" s="24">
        <f>Personnel!$C24/4*Personnel!D24*(1+$C$34)</f>
        <v>0</v>
      </c>
      <c r="D22" s="24">
        <f>Personnel!$C24/4*Personnel!E24*(1+$C$34)</f>
        <v>0</v>
      </c>
      <c r="E22" s="24">
        <f>Personnel!$C24/4*Personnel!F24*(1+$C$34)</f>
        <v>0</v>
      </c>
      <c r="F22" s="24">
        <f>Personnel!$C24/4*Personnel!G24*(1+$C$34)</f>
        <v>0</v>
      </c>
      <c r="G22" s="24">
        <f>Personnel!$C24/4*Personnel!H24*(1+$C$34)</f>
        <v>0</v>
      </c>
      <c r="H22" s="24">
        <f>Personnel!$C24/4*Personnel!I24*(1+$C$34)</f>
        <v>0</v>
      </c>
      <c r="I22" s="24">
        <f>Personnel!$C24/4*Personnel!J24*(1+$C$34)</f>
        <v>0</v>
      </c>
      <c r="J22" s="24">
        <f>Personnel!$C24/4*Personnel!K24*(1+$C$34)</f>
        <v>0</v>
      </c>
      <c r="K22" s="24">
        <f>Personnel!$C24*Personnel!L24*(1+$C$34)</f>
        <v>0</v>
      </c>
      <c r="L22" s="24">
        <f>Personnel!$C24*Personnel!M24*(1+$C$34)</f>
        <v>0</v>
      </c>
      <c r="M22" s="24">
        <f>Personnel!$C24*Personnel!N24*(1+$C$34)</f>
        <v>0</v>
      </c>
    </row>
    <row r="23" spans="2:13" ht="14.25">
      <c r="B23" s="23">
        <f>Personnel!B25</f>
        <v>0</v>
      </c>
      <c r="C23" s="24">
        <f>Personnel!$C25/4*Personnel!D25*(1+$C$34)</f>
        <v>0</v>
      </c>
      <c r="D23" s="24">
        <f>Personnel!$C25/4*Personnel!E25*(1+$C$34)</f>
        <v>0</v>
      </c>
      <c r="E23" s="24">
        <f>Personnel!$C25/4*Personnel!F25*(1+$C$34)</f>
        <v>0</v>
      </c>
      <c r="F23" s="24">
        <f>Personnel!$C25/4*Personnel!G25*(1+$C$34)</f>
        <v>0</v>
      </c>
      <c r="G23" s="24">
        <f>Personnel!$C25/4*Personnel!H25*(1+$C$34)</f>
        <v>0</v>
      </c>
      <c r="H23" s="24">
        <f>Personnel!$C25/4*Personnel!I25*(1+$C$34)</f>
        <v>0</v>
      </c>
      <c r="I23" s="24">
        <f>Personnel!$C25/4*Personnel!J25*(1+$C$34)</f>
        <v>0</v>
      </c>
      <c r="J23" s="24">
        <f>Personnel!$C25/4*Personnel!K25*(1+$C$34)</f>
        <v>0</v>
      </c>
      <c r="K23" s="24">
        <f>Personnel!$C25*Personnel!L25*(1+$C$34)</f>
        <v>0</v>
      </c>
      <c r="L23" s="24">
        <f>Personnel!$C25*Personnel!M25*(1+$C$34)</f>
        <v>0</v>
      </c>
      <c r="M23" s="24">
        <f>Personnel!$C25*Personnel!N25*(1+$C$34)</f>
        <v>0</v>
      </c>
    </row>
    <row r="24" spans="2:13" ht="14.25">
      <c r="B24" s="23">
        <f>Personnel!B26</f>
        <v>0</v>
      </c>
      <c r="C24" s="24">
        <f>Personnel!$C26/4*Personnel!D26*(1+$C$34)</f>
        <v>0</v>
      </c>
      <c r="D24" s="24">
        <f>Personnel!$C26/4*Personnel!E26*(1+$C$34)</f>
        <v>0</v>
      </c>
      <c r="E24" s="24">
        <f>Personnel!$C26/4*Personnel!F26*(1+$C$34)</f>
        <v>0</v>
      </c>
      <c r="F24" s="24">
        <f>Personnel!$C26/4*Personnel!G26*(1+$C$34)</f>
        <v>0</v>
      </c>
      <c r="G24" s="24">
        <f>Personnel!$C26/4*Personnel!H26*(1+$C$34)</f>
        <v>0</v>
      </c>
      <c r="H24" s="24">
        <f>Personnel!$C26/4*Personnel!I26*(1+$C$34)</f>
        <v>0</v>
      </c>
      <c r="I24" s="24">
        <f>Personnel!$C26/4*Personnel!J26*(1+$C$34)</f>
        <v>0</v>
      </c>
      <c r="J24" s="24">
        <f>Personnel!$C26/4*Personnel!K26*(1+$C$34)</f>
        <v>0</v>
      </c>
      <c r="K24" s="24">
        <f>Personnel!$C26*Personnel!L26*(1+$C$34)</f>
        <v>0</v>
      </c>
      <c r="L24" s="24">
        <f>Personnel!$C26*Personnel!M26*(1+$C$34)</f>
        <v>0</v>
      </c>
      <c r="M24" s="24">
        <f>Personnel!$C26*Personnel!N26*(1+$C$34)</f>
        <v>0</v>
      </c>
    </row>
    <row r="25" spans="2:13" ht="14.25">
      <c r="B25" s="23">
        <f>Personnel!B27</f>
        <v>0</v>
      </c>
      <c r="C25" s="24">
        <f>Personnel!$C27/4*Personnel!D27*(1+$C$34)</f>
        <v>0</v>
      </c>
      <c r="D25" s="24">
        <f>Personnel!$C27/4*Personnel!E27*(1+$C$34)</f>
        <v>0</v>
      </c>
      <c r="E25" s="24">
        <f>Personnel!$C27/4*Personnel!F27*(1+$C$34)</f>
        <v>0</v>
      </c>
      <c r="F25" s="24">
        <f>Personnel!$C27/4*Personnel!G27*(1+$C$34)</f>
        <v>0</v>
      </c>
      <c r="G25" s="24">
        <f>Personnel!$C27/4*Personnel!H27*(1+$C$34)</f>
        <v>0</v>
      </c>
      <c r="H25" s="24">
        <f>Personnel!$C27/4*Personnel!I27*(1+$C$34)</f>
        <v>0</v>
      </c>
      <c r="I25" s="24">
        <f>Personnel!$C27/4*Personnel!J27*(1+$C$34)</f>
        <v>0</v>
      </c>
      <c r="J25" s="24">
        <f>Personnel!$C27/4*Personnel!K27*(1+$C$34)</f>
        <v>0</v>
      </c>
      <c r="K25" s="24">
        <f>Personnel!$C27*Personnel!L27*(1+$C$34)</f>
        <v>0</v>
      </c>
      <c r="L25" s="24">
        <f>Personnel!$C27*Personnel!M27*(1+$C$34)</f>
        <v>0</v>
      </c>
      <c r="M25" s="24">
        <f>Personnel!$C27*Personnel!N27*(1+$C$34)</f>
        <v>0</v>
      </c>
    </row>
    <row r="26" spans="2:13" ht="14.25">
      <c r="B26" s="23">
        <f>Personnel!B28</f>
        <v>0</v>
      </c>
      <c r="C26" s="24">
        <f>Personnel!$C28/4*Personnel!D28*(1+$C$34)</f>
        <v>0</v>
      </c>
      <c r="D26" s="24">
        <f>Personnel!$C28/4*Personnel!E28*(1+$C$34)</f>
        <v>0</v>
      </c>
      <c r="E26" s="24">
        <f>Personnel!$C28/4*Personnel!F28*(1+$C$34)</f>
        <v>0</v>
      </c>
      <c r="F26" s="24">
        <f>Personnel!$C28/4*Personnel!G28*(1+$C$34)</f>
        <v>0</v>
      </c>
      <c r="G26" s="24">
        <f>Personnel!$C28/4*Personnel!H28*(1+$C$34)</f>
        <v>0</v>
      </c>
      <c r="H26" s="24">
        <f>Personnel!$C28/4*Personnel!I28*(1+$C$34)</f>
        <v>0</v>
      </c>
      <c r="I26" s="24">
        <f>Personnel!$C28/4*Personnel!J28*(1+$C$34)</f>
        <v>0</v>
      </c>
      <c r="J26" s="24">
        <f>Personnel!$C28/4*Personnel!K28*(1+$C$34)</f>
        <v>0</v>
      </c>
      <c r="K26" s="24">
        <f>Personnel!$C28*Personnel!L28*(1+$C$34)</f>
        <v>0</v>
      </c>
      <c r="L26" s="24">
        <f>Personnel!$C28*Personnel!M28*(1+$C$34)</f>
        <v>0</v>
      </c>
      <c r="M26" s="24">
        <f>Personnel!$C28*Personnel!N28*(1+$C$34)</f>
        <v>0</v>
      </c>
    </row>
    <row r="27" spans="2:13" ht="14.25">
      <c r="B27" s="23">
        <f>Personnel!B29</f>
        <v>0</v>
      </c>
      <c r="C27" s="24">
        <f>Personnel!$C29/4*Personnel!D29*(1+$C$34)</f>
        <v>0</v>
      </c>
      <c r="D27" s="24">
        <f>Personnel!$C29/4*Personnel!E29*(1+$C$34)</f>
        <v>0</v>
      </c>
      <c r="E27" s="24">
        <f>Personnel!$C29/4*Personnel!F29*(1+$C$34)</f>
        <v>0</v>
      </c>
      <c r="F27" s="24">
        <f>Personnel!$C29/4*Personnel!G29*(1+$C$34)</f>
        <v>0</v>
      </c>
      <c r="G27" s="24">
        <f>Personnel!$C29/4*Personnel!H29*(1+$C$34)</f>
        <v>0</v>
      </c>
      <c r="H27" s="24">
        <f>Personnel!$C29/4*Personnel!I29*(1+$C$34)</f>
        <v>0</v>
      </c>
      <c r="I27" s="24">
        <f>Personnel!$C29/4*Personnel!J29*(1+$C$34)</f>
        <v>0</v>
      </c>
      <c r="J27" s="24">
        <f>Personnel!$C29/4*Personnel!K29*(1+$C$34)</f>
        <v>0</v>
      </c>
      <c r="K27" s="24">
        <f>Personnel!$C29*Personnel!L29*(1+$C$34)</f>
        <v>0</v>
      </c>
      <c r="L27" s="24">
        <f>Personnel!$C29*Personnel!M29*(1+$C$34)</f>
        <v>0</v>
      </c>
      <c r="M27" s="24">
        <f>Personnel!$C29*Personnel!N29*(1+$C$34)</f>
        <v>0</v>
      </c>
    </row>
    <row r="28" spans="2:13" ht="14.25">
      <c r="B28" s="23">
        <f>Personnel!B30</f>
        <v>0</v>
      </c>
      <c r="C28" s="24">
        <f>Personnel!$C30/4*Personnel!D30*(1+$C$34)</f>
        <v>0</v>
      </c>
      <c r="D28" s="24">
        <f>Personnel!$C30/4*Personnel!E30*(1+$C$34)</f>
        <v>0</v>
      </c>
      <c r="E28" s="24">
        <f>Personnel!$C30/4*Personnel!F30*(1+$C$34)</f>
        <v>0</v>
      </c>
      <c r="F28" s="24">
        <f>Personnel!$C30/4*Personnel!G30*(1+$C$34)</f>
        <v>0</v>
      </c>
      <c r="G28" s="24">
        <f>Personnel!$C30/4*Personnel!H30*(1+$C$34)</f>
        <v>0</v>
      </c>
      <c r="H28" s="24">
        <f>Personnel!$C30/4*Personnel!I30*(1+$C$34)</f>
        <v>0</v>
      </c>
      <c r="I28" s="24">
        <f>Personnel!$C30/4*Personnel!J30*(1+$C$34)</f>
        <v>0</v>
      </c>
      <c r="J28" s="24">
        <f>Personnel!$C30/4*Personnel!K30*(1+$C$34)</f>
        <v>0</v>
      </c>
      <c r="K28" s="24">
        <f>Personnel!$C30*Personnel!L30*(1+$C$34)</f>
        <v>0</v>
      </c>
      <c r="L28" s="24">
        <f>Personnel!$C30*Personnel!M30*(1+$C$34)</f>
        <v>0</v>
      </c>
      <c r="M28" s="24">
        <f>Personnel!$C30*Personnel!N30*(1+$C$34)</f>
        <v>0</v>
      </c>
    </row>
    <row r="29" spans="2:13" ht="14.25">
      <c r="B29" s="23">
        <f>Personnel!B31</f>
        <v>0</v>
      </c>
      <c r="C29" s="24">
        <f>Personnel!$C31/4*Personnel!D31*(1+$C$34)</f>
        <v>0</v>
      </c>
      <c r="D29" s="24">
        <f>Personnel!$C31/4*Personnel!E31*(1+$C$34)</f>
        <v>0</v>
      </c>
      <c r="E29" s="24">
        <f>Personnel!$C31/4*Personnel!F31*(1+$C$34)</f>
        <v>0</v>
      </c>
      <c r="F29" s="24">
        <f>Personnel!$C31/4*Personnel!G31*(1+$C$34)</f>
        <v>0</v>
      </c>
      <c r="G29" s="24">
        <f>Personnel!$C31/4*Personnel!H31*(1+$C$34)</f>
        <v>0</v>
      </c>
      <c r="H29" s="24">
        <f>Personnel!$C31/4*Personnel!I31*(1+$C$34)</f>
        <v>0</v>
      </c>
      <c r="I29" s="24">
        <f>Personnel!$C31/4*Personnel!J31*(1+$C$34)</f>
        <v>0</v>
      </c>
      <c r="J29" s="24">
        <f>Personnel!$C31/4*Personnel!K31*(1+$C$34)</f>
        <v>0</v>
      </c>
      <c r="K29" s="24">
        <f>Personnel!$C31*Personnel!L31*(1+$C$34)</f>
        <v>0</v>
      </c>
      <c r="L29" s="24">
        <f>Personnel!$C31*Personnel!M31*(1+$C$34)</f>
        <v>0</v>
      </c>
      <c r="M29" s="24">
        <f>Personnel!$C31*Personnel!N31*(1+$C$34)</f>
        <v>0</v>
      </c>
    </row>
    <row r="30" spans="2:13" ht="14.25">
      <c r="B30" s="23">
        <f>Personnel!B32</f>
        <v>0</v>
      </c>
      <c r="C30" s="24">
        <f>Personnel!$C32/4*Personnel!D32*(1+$C$34)</f>
        <v>0</v>
      </c>
      <c r="D30" s="24">
        <f>Personnel!$C32/4*Personnel!E32*(1+$C$34)</f>
        <v>0</v>
      </c>
      <c r="E30" s="24">
        <f>Personnel!$C32/4*Personnel!F32*(1+$C$34)</f>
        <v>0</v>
      </c>
      <c r="F30" s="24">
        <f>Personnel!$C32/4*Personnel!G32*(1+$C$34)</f>
        <v>0</v>
      </c>
      <c r="G30" s="24">
        <f>Personnel!$C32/4*Personnel!H32*(1+$C$34)</f>
        <v>0</v>
      </c>
      <c r="H30" s="24">
        <f>Personnel!$C32/4*Personnel!I32*(1+$C$34)</f>
        <v>0</v>
      </c>
      <c r="I30" s="24">
        <f>Personnel!$C32/4*Personnel!J32*(1+$C$34)</f>
        <v>0</v>
      </c>
      <c r="J30" s="24">
        <f>Personnel!$C32/4*Personnel!K32*(1+$C$34)</f>
        <v>0</v>
      </c>
      <c r="K30" s="24">
        <f>Personnel!$C32*Personnel!L32*(1+$C$34)</f>
        <v>0</v>
      </c>
      <c r="L30" s="24">
        <f>Personnel!$C32*Personnel!M32*(1+$C$34)</f>
        <v>0</v>
      </c>
      <c r="M30" s="24">
        <f>Personnel!$C32*Personnel!N32*(1+$C$34)</f>
        <v>0</v>
      </c>
    </row>
    <row r="31" spans="2:13" ht="14.25">
      <c r="B31" s="23">
        <f>Personnel!B33</f>
        <v>0</v>
      </c>
      <c r="C31" s="24">
        <f>Personnel!$C33/4*Personnel!D33*(1+$C$34)</f>
        <v>0</v>
      </c>
      <c r="D31" s="24">
        <f>Personnel!$C33/4*Personnel!E33*(1+$C$34)</f>
        <v>0</v>
      </c>
      <c r="E31" s="24">
        <f>Personnel!$C33/4*Personnel!F33*(1+$C$34)</f>
        <v>0</v>
      </c>
      <c r="F31" s="24">
        <f>Personnel!$C33/4*Personnel!G33*(1+$C$34)</f>
        <v>0</v>
      </c>
      <c r="G31" s="24">
        <f>Personnel!$C33/4*Personnel!H33*(1+$C$34)</f>
        <v>0</v>
      </c>
      <c r="H31" s="24">
        <f>Personnel!$C33/4*Personnel!I33*(1+$C$34)</f>
        <v>0</v>
      </c>
      <c r="I31" s="24">
        <f>Personnel!$C33/4*Personnel!J33*(1+$C$34)</f>
        <v>0</v>
      </c>
      <c r="J31" s="24">
        <f>Personnel!$C33/4*Personnel!K33*(1+$C$34)</f>
        <v>0</v>
      </c>
      <c r="K31" s="24">
        <f>Personnel!$C33*Personnel!L33*(1+$C$34)</f>
        <v>0</v>
      </c>
      <c r="L31" s="24">
        <f>Personnel!$C33*Personnel!M33*(1+$C$34)</f>
        <v>0</v>
      </c>
      <c r="M31" s="24">
        <f>Personnel!$C33*Personnel!N33*(1+$C$34)</f>
        <v>0</v>
      </c>
    </row>
    <row r="32" spans="3:13" ht="14.25">
      <c r="C32" s="26">
        <f>SUM(C7:C31)</f>
        <v>0</v>
      </c>
      <c r="D32" s="26">
        <f aca="true" t="shared" si="0" ref="D32:M32">SUM(D7:D31)</f>
        <v>0</v>
      </c>
      <c r="E32" s="26">
        <f t="shared" si="0"/>
        <v>0</v>
      </c>
      <c r="F32" s="26">
        <f t="shared" si="0"/>
        <v>0</v>
      </c>
      <c r="G32" s="26">
        <f t="shared" si="0"/>
        <v>0</v>
      </c>
      <c r="H32" s="26">
        <f t="shared" si="0"/>
        <v>0</v>
      </c>
      <c r="I32" s="26">
        <f t="shared" si="0"/>
        <v>0</v>
      </c>
      <c r="J32" s="26">
        <f t="shared" si="0"/>
        <v>0</v>
      </c>
      <c r="K32" s="26">
        <f t="shared" si="0"/>
        <v>0</v>
      </c>
      <c r="L32" s="26">
        <f t="shared" si="0"/>
        <v>0</v>
      </c>
      <c r="M32" s="26">
        <f t="shared" si="0"/>
        <v>0</v>
      </c>
    </row>
    <row r="34" spans="2:3" ht="14.25">
      <c r="B34" s="26" t="s">
        <v>55</v>
      </c>
      <c r="C34" s="27">
        <v>0.45</v>
      </c>
    </row>
  </sheetData>
  <sheetProtection sheet="1"/>
  <mergeCells count="7">
    <mergeCell ref="M5:M6"/>
    <mergeCell ref="C4:M4"/>
    <mergeCell ref="B4:B6"/>
    <mergeCell ref="C5:F5"/>
    <mergeCell ref="G5:J5"/>
    <mergeCell ref="K5:K6"/>
    <mergeCell ref="L5:L6"/>
  </mergeCells>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8EB4E3"/>
  </sheetPr>
  <dimension ref="B2:M32"/>
  <sheetViews>
    <sheetView showGridLines="0" showRowColHeaders="0" zoomScale="85" zoomScaleNormal="85" zoomScalePageLayoutView="0" workbookViewId="0" topLeftCell="A1">
      <selection activeCell="L2" sqref="L2"/>
    </sheetView>
  </sheetViews>
  <sheetFormatPr defaultColWidth="9.140625" defaultRowHeight="15"/>
  <cols>
    <col min="1" max="1" width="3.28125" style="0" customWidth="1"/>
    <col min="2" max="2" width="24.00390625" style="0" customWidth="1"/>
    <col min="3" max="13" width="10.57421875" style="0" customWidth="1"/>
  </cols>
  <sheetData>
    <row r="2" ht="36.75" customHeight="1">
      <c r="B2" s="17" t="s">
        <v>77</v>
      </c>
    </row>
    <row r="4" spans="2:13" ht="14.25" customHeight="1">
      <c r="B4" s="58" t="s">
        <v>0</v>
      </c>
      <c r="C4" s="68" t="s">
        <v>76</v>
      </c>
      <c r="D4" s="69"/>
      <c r="E4" s="69"/>
      <c r="F4" s="69"/>
      <c r="G4" s="69"/>
      <c r="H4" s="69"/>
      <c r="I4" s="69"/>
      <c r="J4" s="69"/>
      <c r="K4" s="69"/>
      <c r="L4" s="69"/>
      <c r="M4" s="69"/>
    </row>
    <row r="5" spans="2:13" ht="14.25" customHeight="1">
      <c r="B5" s="58"/>
      <c r="C5" s="59" t="s">
        <v>40</v>
      </c>
      <c r="D5" s="60"/>
      <c r="E5" s="60"/>
      <c r="F5" s="61"/>
      <c r="G5" s="59" t="s">
        <v>41</v>
      </c>
      <c r="H5" s="60"/>
      <c r="I5" s="60"/>
      <c r="J5" s="61"/>
      <c r="K5" s="62" t="s">
        <v>42</v>
      </c>
      <c r="L5" s="62" t="s">
        <v>43</v>
      </c>
      <c r="M5" s="62" t="s">
        <v>44</v>
      </c>
    </row>
    <row r="6" spans="2:13" ht="18" customHeight="1">
      <c r="B6" s="58"/>
      <c r="C6" s="16" t="s">
        <v>45</v>
      </c>
      <c r="D6" s="16" t="s">
        <v>46</v>
      </c>
      <c r="E6" s="16" t="s">
        <v>47</v>
      </c>
      <c r="F6" s="16" t="s">
        <v>48</v>
      </c>
      <c r="G6" s="16" t="s">
        <v>45</v>
      </c>
      <c r="H6" s="16" t="s">
        <v>46</v>
      </c>
      <c r="I6" s="16" t="s">
        <v>47</v>
      </c>
      <c r="J6" s="16" t="s">
        <v>48</v>
      </c>
      <c r="K6" s="63"/>
      <c r="L6" s="63"/>
      <c r="M6" s="63"/>
    </row>
    <row r="7" spans="2:13" ht="14.25">
      <c r="B7" s="41">
        <f>Revenus!B9</f>
        <v>0</v>
      </c>
      <c r="C7" s="42">
        <f>Revenus!$C9*Revenus!E9</f>
        <v>0</v>
      </c>
      <c r="D7" s="42">
        <f>Revenus!$C9*Revenus!F9</f>
        <v>0</v>
      </c>
      <c r="E7" s="42">
        <f>Revenus!$C9*Revenus!G9</f>
        <v>0</v>
      </c>
      <c r="F7" s="42">
        <f>Revenus!$C9*Revenus!H9</f>
        <v>0</v>
      </c>
      <c r="G7" s="42">
        <f>Revenus!$C9*Revenus!I9</f>
        <v>0</v>
      </c>
      <c r="H7" s="42">
        <f>Revenus!$C9*Revenus!J9</f>
        <v>0</v>
      </c>
      <c r="I7" s="42">
        <f>Revenus!$C9*Revenus!K9</f>
        <v>0</v>
      </c>
      <c r="J7" s="42">
        <f>Revenus!$C9*Revenus!L9</f>
        <v>0</v>
      </c>
      <c r="K7" s="42">
        <f>Revenus!$C9*Revenus!M9</f>
        <v>0</v>
      </c>
      <c r="L7" s="42">
        <f>Revenus!$C9*Revenus!N9</f>
        <v>0</v>
      </c>
      <c r="M7" s="42">
        <f>Revenus!$C9*Revenus!O9</f>
        <v>0</v>
      </c>
    </row>
    <row r="8" spans="2:13" ht="14.25">
      <c r="B8" s="41">
        <f>Revenus!B10</f>
        <v>0</v>
      </c>
      <c r="C8" s="42">
        <f>Revenus!$C10*Revenus!E10</f>
        <v>0</v>
      </c>
      <c r="D8" s="42">
        <f>Revenus!$C10*Revenus!F10</f>
        <v>0</v>
      </c>
      <c r="E8" s="42">
        <f>Revenus!$C10*Revenus!G10</f>
        <v>0</v>
      </c>
      <c r="F8" s="42">
        <f>Revenus!$C10*Revenus!H10</f>
        <v>0</v>
      </c>
      <c r="G8" s="42">
        <f>Revenus!$C10*Revenus!I10</f>
        <v>0</v>
      </c>
      <c r="H8" s="42">
        <f>Revenus!$C10*Revenus!J10</f>
        <v>0</v>
      </c>
      <c r="I8" s="42">
        <f>Revenus!$C10*Revenus!K10</f>
        <v>0</v>
      </c>
      <c r="J8" s="42">
        <f>Revenus!$C10*Revenus!L10</f>
        <v>0</v>
      </c>
      <c r="K8" s="42">
        <f>Revenus!$C10*Revenus!M10</f>
        <v>0</v>
      </c>
      <c r="L8" s="42">
        <f>Revenus!$C10*Revenus!N10</f>
        <v>0</v>
      </c>
      <c r="M8" s="42">
        <f>Revenus!$C10*Revenus!O10</f>
        <v>0</v>
      </c>
    </row>
    <row r="9" spans="2:13" ht="14.25">
      <c r="B9" s="41">
        <f>Revenus!B11</f>
        <v>0</v>
      </c>
      <c r="C9" s="42">
        <f>Revenus!$C11*Revenus!E11</f>
        <v>0</v>
      </c>
      <c r="D9" s="42">
        <f>Revenus!$C11*Revenus!F11</f>
        <v>0</v>
      </c>
      <c r="E9" s="42">
        <f>Revenus!$C11*Revenus!G11</f>
        <v>0</v>
      </c>
      <c r="F9" s="42">
        <f>Revenus!$C11*Revenus!H11</f>
        <v>0</v>
      </c>
      <c r="G9" s="42">
        <f>Revenus!$C11*Revenus!I11</f>
        <v>0</v>
      </c>
      <c r="H9" s="42">
        <f>Revenus!$C11*Revenus!J11</f>
        <v>0</v>
      </c>
      <c r="I9" s="42">
        <f>Revenus!$C11*Revenus!K11</f>
        <v>0</v>
      </c>
      <c r="J9" s="42">
        <f>Revenus!$C11*Revenus!L11</f>
        <v>0</v>
      </c>
      <c r="K9" s="42">
        <f>Revenus!$C11*Revenus!M11</f>
        <v>0</v>
      </c>
      <c r="L9" s="42">
        <f>Revenus!$C11*Revenus!N11</f>
        <v>0</v>
      </c>
      <c r="M9" s="42">
        <f>Revenus!$C11*Revenus!O11</f>
        <v>0</v>
      </c>
    </row>
    <row r="10" spans="2:13" ht="14.25">
      <c r="B10" s="41">
        <f>Revenus!B12</f>
        <v>0</v>
      </c>
      <c r="C10" s="42">
        <f>Revenus!$C12*Revenus!E12</f>
        <v>0</v>
      </c>
      <c r="D10" s="42">
        <f>Revenus!$C12*Revenus!F12</f>
        <v>0</v>
      </c>
      <c r="E10" s="42">
        <f>Revenus!$C12*Revenus!G12</f>
        <v>0</v>
      </c>
      <c r="F10" s="42">
        <f>Revenus!$C12*Revenus!H12</f>
        <v>0</v>
      </c>
      <c r="G10" s="42">
        <f>Revenus!$C12*Revenus!I12</f>
        <v>0</v>
      </c>
      <c r="H10" s="42">
        <f>Revenus!$C12*Revenus!J12</f>
        <v>0</v>
      </c>
      <c r="I10" s="42">
        <f>Revenus!$C12*Revenus!K12</f>
        <v>0</v>
      </c>
      <c r="J10" s="42">
        <f>Revenus!$C12*Revenus!L12</f>
        <v>0</v>
      </c>
      <c r="K10" s="42">
        <f>Revenus!$C12*Revenus!M12</f>
        <v>0</v>
      </c>
      <c r="L10" s="42">
        <f>Revenus!$C12*Revenus!N12</f>
        <v>0</v>
      </c>
      <c r="M10" s="42">
        <f>Revenus!$C12*Revenus!O12</f>
        <v>0</v>
      </c>
    </row>
    <row r="11" spans="2:13" ht="14.25">
      <c r="B11" s="41">
        <f>Revenus!B13</f>
        <v>0</v>
      </c>
      <c r="C11" s="42">
        <f>Revenus!$C13*Revenus!E13</f>
        <v>0</v>
      </c>
      <c r="D11" s="42">
        <f>Revenus!$C13*Revenus!F13</f>
        <v>0</v>
      </c>
      <c r="E11" s="42">
        <f>Revenus!$C13*Revenus!G13</f>
        <v>0</v>
      </c>
      <c r="F11" s="42">
        <f>Revenus!$C13*Revenus!H13</f>
        <v>0</v>
      </c>
      <c r="G11" s="42">
        <f>Revenus!$C13*Revenus!I13</f>
        <v>0</v>
      </c>
      <c r="H11" s="42">
        <f>Revenus!$C13*Revenus!J13</f>
        <v>0</v>
      </c>
      <c r="I11" s="42">
        <f>Revenus!$C13*Revenus!K13</f>
        <v>0</v>
      </c>
      <c r="J11" s="42">
        <f>Revenus!$C13*Revenus!L13</f>
        <v>0</v>
      </c>
      <c r="K11" s="42">
        <f>Revenus!$C13*Revenus!M13</f>
        <v>0</v>
      </c>
      <c r="L11" s="42">
        <f>Revenus!$C13*Revenus!N13</f>
        <v>0</v>
      </c>
      <c r="M11" s="42">
        <f>Revenus!$C13*Revenus!O13</f>
        <v>0</v>
      </c>
    </row>
    <row r="12" spans="2:13" ht="14.25">
      <c r="B12" s="41">
        <f>Revenus!B14</f>
        <v>0</v>
      </c>
      <c r="C12" s="42">
        <f>Revenus!$C14*Revenus!E14</f>
        <v>0</v>
      </c>
      <c r="D12" s="42">
        <f>Revenus!$C14*Revenus!F14</f>
        <v>0</v>
      </c>
      <c r="E12" s="42">
        <f>Revenus!$C14*Revenus!G14</f>
        <v>0</v>
      </c>
      <c r="F12" s="42">
        <f>Revenus!$C14*Revenus!H14</f>
        <v>0</v>
      </c>
      <c r="G12" s="42">
        <f>Revenus!$C14*Revenus!I14</f>
        <v>0</v>
      </c>
      <c r="H12" s="42">
        <f>Revenus!$C14*Revenus!J14</f>
        <v>0</v>
      </c>
      <c r="I12" s="42">
        <f>Revenus!$C14*Revenus!K14</f>
        <v>0</v>
      </c>
      <c r="J12" s="42">
        <f>Revenus!$C14*Revenus!L14</f>
        <v>0</v>
      </c>
      <c r="K12" s="42">
        <f>Revenus!$C14*Revenus!M14</f>
        <v>0</v>
      </c>
      <c r="L12" s="42">
        <f>Revenus!$C14*Revenus!N14</f>
        <v>0</v>
      </c>
      <c r="M12" s="42">
        <f>Revenus!$C14*Revenus!O14</f>
        <v>0</v>
      </c>
    </row>
    <row r="13" spans="2:13" ht="14.25">
      <c r="B13" s="41">
        <f>Revenus!B15</f>
        <v>0</v>
      </c>
      <c r="C13" s="42">
        <f>Revenus!$C15*Revenus!E15</f>
        <v>0</v>
      </c>
      <c r="D13" s="42">
        <f>Revenus!$C15*Revenus!F15</f>
        <v>0</v>
      </c>
      <c r="E13" s="42">
        <f>Revenus!$C15*Revenus!G15</f>
        <v>0</v>
      </c>
      <c r="F13" s="42">
        <f>Revenus!$C15*Revenus!H15</f>
        <v>0</v>
      </c>
      <c r="G13" s="42">
        <f>Revenus!$C15*Revenus!I15</f>
        <v>0</v>
      </c>
      <c r="H13" s="42">
        <f>Revenus!$C15*Revenus!J15</f>
        <v>0</v>
      </c>
      <c r="I13" s="42">
        <f>Revenus!$C15*Revenus!K15</f>
        <v>0</v>
      </c>
      <c r="J13" s="42">
        <f>Revenus!$C15*Revenus!L15</f>
        <v>0</v>
      </c>
      <c r="K13" s="42">
        <f>Revenus!$C15*Revenus!M15</f>
        <v>0</v>
      </c>
      <c r="L13" s="42">
        <f>Revenus!$C15*Revenus!N15</f>
        <v>0</v>
      </c>
      <c r="M13" s="42">
        <f>Revenus!$C15*Revenus!O15</f>
        <v>0</v>
      </c>
    </row>
    <row r="14" spans="2:13" ht="14.25">
      <c r="B14" s="41">
        <f>Revenus!B16</f>
        <v>0</v>
      </c>
      <c r="C14" s="42">
        <f>Revenus!$C16*Revenus!E16</f>
        <v>0</v>
      </c>
      <c r="D14" s="42">
        <f>Revenus!$C16*Revenus!F16</f>
        <v>0</v>
      </c>
      <c r="E14" s="42">
        <f>Revenus!$C16*Revenus!G16</f>
        <v>0</v>
      </c>
      <c r="F14" s="42">
        <f>Revenus!$C16*Revenus!H16</f>
        <v>0</v>
      </c>
      <c r="G14" s="42">
        <f>Revenus!$C16*Revenus!I16</f>
        <v>0</v>
      </c>
      <c r="H14" s="42">
        <f>Revenus!$C16*Revenus!J16</f>
        <v>0</v>
      </c>
      <c r="I14" s="42">
        <f>Revenus!$C16*Revenus!K16</f>
        <v>0</v>
      </c>
      <c r="J14" s="42">
        <f>Revenus!$C16*Revenus!L16</f>
        <v>0</v>
      </c>
      <c r="K14" s="42">
        <f>Revenus!$C16*Revenus!M16</f>
        <v>0</v>
      </c>
      <c r="L14" s="42">
        <f>Revenus!$C16*Revenus!N16</f>
        <v>0</v>
      </c>
      <c r="M14" s="42">
        <f>Revenus!$C16*Revenus!O16</f>
        <v>0</v>
      </c>
    </row>
    <row r="15" spans="2:13" ht="14.25">
      <c r="B15" s="41">
        <f>Revenus!B17</f>
        <v>0</v>
      </c>
      <c r="C15" s="42">
        <f>Revenus!$C17*Revenus!E17</f>
        <v>0</v>
      </c>
      <c r="D15" s="42">
        <f>Revenus!$C17*Revenus!F17</f>
        <v>0</v>
      </c>
      <c r="E15" s="42">
        <f>Revenus!$C17*Revenus!G17</f>
        <v>0</v>
      </c>
      <c r="F15" s="42">
        <f>Revenus!$C17*Revenus!H17</f>
        <v>0</v>
      </c>
      <c r="G15" s="42">
        <f>Revenus!$C17*Revenus!I17</f>
        <v>0</v>
      </c>
      <c r="H15" s="42">
        <f>Revenus!$C17*Revenus!J17</f>
        <v>0</v>
      </c>
      <c r="I15" s="42">
        <f>Revenus!$C17*Revenus!K17</f>
        <v>0</v>
      </c>
      <c r="J15" s="42">
        <f>Revenus!$C17*Revenus!L17</f>
        <v>0</v>
      </c>
      <c r="K15" s="42">
        <f>Revenus!$C17*Revenus!M17</f>
        <v>0</v>
      </c>
      <c r="L15" s="42">
        <f>Revenus!$C17*Revenus!N17</f>
        <v>0</v>
      </c>
      <c r="M15" s="42">
        <f>Revenus!$C17*Revenus!O17</f>
        <v>0</v>
      </c>
    </row>
    <row r="16" spans="2:13" ht="14.25">
      <c r="B16" s="41">
        <f>Revenus!B18</f>
        <v>0</v>
      </c>
      <c r="C16" s="42">
        <f>Revenus!$C18*Revenus!E18</f>
        <v>0</v>
      </c>
      <c r="D16" s="42">
        <f>Revenus!$C18*Revenus!F18</f>
        <v>0</v>
      </c>
      <c r="E16" s="42">
        <f>Revenus!$C18*Revenus!G18</f>
        <v>0</v>
      </c>
      <c r="F16" s="42">
        <f>Revenus!$C18*Revenus!H18</f>
        <v>0</v>
      </c>
      <c r="G16" s="42">
        <f>Revenus!$C18*Revenus!I18</f>
        <v>0</v>
      </c>
      <c r="H16" s="42">
        <f>Revenus!$C18*Revenus!J18</f>
        <v>0</v>
      </c>
      <c r="I16" s="42">
        <f>Revenus!$C18*Revenus!K18</f>
        <v>0</v>
      </c>
      <c r="J16" s="42">
        <f>Revenus!$C18*Revenus!L18</f>
        <v>0</v>
      </c>
      <c r="K16" s="42">
        <f>Revenus!$C18*Revenus!M18</f>
        <v>0</v>
      </c>
      <c r="L16" s="42">
        <f>Revenus!$C18*Revenus!N18</f>
        <v>0</v>
      </c>
      <c r="M16" s="42">
        <f>Revenus!$C18*Revenus!O18</f>
        <v>0</v>
      </c>
    </row>
    <row r="17" spans="2:13" ht="14.25">
      <c r="B17" s="41">
        <f>Revenus!B19</f>
        <v>0</v>
      </c>
      <c r="C17" s="42">
        <f>Revenus!$C19*Revenus!E19</f>
        <v>0</v>
      </c>
      <c r="D17" s="42">
        <f>Revenus!$C19*Revenus!F19</f>
        <v>0</v>
      </c>
      <c r="E17" s="42">
        <f>Revenus!$C19*Revenus!G19</f>
        <v>0</v>
      </c>
      <c r="F17" s="42">
        <f>Revenus!$C19*Revenus!H19</f>
        <v>0</v>
      </c>
      <c r="G17" s="42">
        <f>Revenus!$C19*Revenus!I19</f>
        <v>0</v>
      </c>
      <c r="H17" s="42">
        <f>Revenus!$C19*Revenus!J19</f>
        <v>0</v>
      </c>
      <c r="I17" s="42">
        <f>Revenus!$C19*Revenus!K19</f>
        <v>0</v>
      </c>
      <c r="J17" s="42">
        <f>Revenus!$C19*Revenus!L19</f>
        <v>0</v>
      </c>
      <c r="K17" s="42">
        <f>Revenus!$C19*Revenus!M19</f>
        <v>0</v>
      </c>
      <c r="L17" s="42">
        <f>Revenus!$C19*Revenus!N19</f>
        <v>0</v>
      </c>
      <c r="M17" s="42">
        <f>Revenus!$C19*Revenus!O19</f>
        <v>0</v>
      </c>
    </row>
    <row r="18" spans="2:13" ht="14.25">
      <c r="B18" s="41">
        <f>Revenus!B20</f>
        <v>0</v>
      </c>
      <c r="C18" s="42">
        <f>Revenus!$C20*Revenus!E20</f>
        <v>0</v>
      </c>
      <c r="D18" s="42">
        <f>Revenus!$C20*Revenus!F20</f>
        <v>0</v>
      </c>
      <c r="E18" s="42">
        <f>Revenus!$C20*Revenus!G20</f>
        <v>0</v>
      </c>
      <c r="F18" s="42">
        <f>Revenus!$C20*Revenus!H20</f>
        <v>0</v>
      </c>
      <c r="G18" s="42">
        <f>Revenus!$C20*Revenus!I20</f>
        <v>0</v>
      </c>
      <c r="H18" s="42">
        <f>Revenus!$C20*Revenus!J20</f>
        <v>0</v>
      </c>
      <c r="I18" s="42">
        <f>Revenus!$C20*Revenus!K20</f>
        <v>0</v>
      </c>
      <c r="J18" s="42">
        <f>Revenus!$C20*Revenus!L20</f>
        <v>0</v>
      </c>
      <c r="K18" s="42">
        <f>Revenus!$C20*Revenus!M20</f>
        <v>0</v>
      </c>
      <c r="L18" s="42">
        <f>Revenus!$C20*Revenus!N20</f>
        <v>0</v>
      </c>
      <c r="M18" s="42">
        <f>Revenus!$C20*Revenus!O20</f>
        <v>0</v>
      </c>
    </row>
    <row r="19" spans="2:13" ht="14.25">
      <c r="B19" s="41">
        <f>Revenus!B21</f>
        <v>0</v>
      </c>
      <c r="C19" s="42">
        <f>Revenus!$C21*Revenus!E21</f>
        <v>0</v>
      </c>
      <c r="D19" s="42">
        <f>Revenus!$C21*Revenus!F21</f>
        <v>0</v>
      </c>
      <c r="E19" s="42">
        <f>Revenus!$C21*Revenus!G21</f>
        <v>0</v>
      </c>
      <c r="F19" s="42">
        <f>Revenus!$C21*Revenus!H21</f>
        <v>0</v>
      </c>
      <c r="G19" s="42">
        <f>Revenus!$C21*Revenus!I21</f>
        <v>0</v>
      </c>
      <c r="H19" s="42">
        <f>Revenus!$C21*Revenus!J21</f>
        <v>0</v>
      </c>
      <c r="I19" s="42">
        <f>Revenus!$C21*Revenus!K21</f>
        <v>0</v>
      </c>
      <c r="J19" s="42">
        <f>Revenus!$C21*Revenus!L21</f>
        <v>0</v>
      </c>
      <c r="K19" s="42">
        <f>Revenus!$C21*Revenus!M21</f>
        <v>0</v>
      </c>
      <c r="L19" s="42">
        <f>Revenus!$C21*Revenus!N21</f>
        <v>0</v>
      </c>
      <c r="M19" s="42">
        <f>Revenus!$C21*Revenus!O21</f>
        <v>0</v>
      </c>
    </row>
    <row r="20" spans="2:13" ht="14.25">
      <c r="B20" s="41">
        <f>Revenus!B22</f>
        <v>0</v>
      </c>
      <c r="C20" s="42">
        <f>Revenus!$C22*Revenus!E22</f>
        <v>0</v>
      </c>
      <c r="D20" s="42">
        <f>Revenus!$C22*Revenus!F22</f>
        <v>0</v>
      </c>
      <c r="E20" s="42">
        <f>Revenus!$C22*Revenus!G22</f>
        <v>0</v>
      </c>
      <c r="F20" s="42">
        <f>Revenus!$C22*Revenus!H22</f>
        <v>0</v>
      </c>
      <c r="G20" s="42">
        <f>Revenus!$C22*Revenus!I22</f>
        <v>0</v>
      </c>
      <c r="H20" s="42">
        <f>Revenus!$C22*Revenus!J22</f>
        <v>0</v>
      </c>
      <c r="I20" s="42">
        <f>Revenus!$C22*Revenus!K22</f>
        <v>0</v>
      </c>
      <c r="J20" s="42">
        <f>Revenus!$C22*Revenus!L22</f>
        <v>0</v>
      </c>
      <c r="K20" s="42">
        <f>Revenus!$C22*Revenus!M22</f>
        <v>0</v>
      </c>
      <c r="L20" s="42">
        <f>Revenus!$C22*Revenus!N22</f>
        <v>0</v>
      </c>
      <c r="M20" s="42">
        <f>Revenus!$C22*Revenus!O22</f>
        <v>0</v>
      </c>
    </row>
    <row r="21" spans="2:13" ht="14.25">
      <c r="B21" s="41">
        <f>Revenus!B23</f>
        <v>0</v>
      </c>
      <c r="C21" s="42">
        <f>Revenus!$C23*Revenus!E23</f>
        <v>0</v>
      </c>
      <c r="D21" s="42">
        <f>Revenus!$C23*Revenus!F23</f>
        <v>0</v>
      </c>
      <c r="E21" s="42">
        <f>Revenus!$C23*Revenus!G23</f>
        <v>0</v>
      </c>
      <c r="F21" s="42">
        <f>Revenus!$C23*Revenus!H23</f>
        <v>0</v>
      </c>
      <c r="G21" s="42">
        <f>Revenus!$C23*Revenus!I23</f>
        <v>0</v>
      </c>
      <c r="H21" s="42">
        <f>Revenus!$C23*Revenus!J23</f>
        <v>0</v>
      </c>
      <c r="I21" s="42">
        <f>Revenus!$C23*Revenus!K23</f>
        <v>0</v>
      </c>
      <c r="J21" s="42">
        <f>Revenus!$C23*Revenus!L23</f>
        <v>0</v>
      </c>
      <c r="K21" s="42">
        <f>Revenus!$C23*Revenus!M23</f>
        <v>0</v>
      </c>
      <c r="L21" s="42">
        <f>Revenus!$C23*Revenus!N23</f>
        <v>0</v>
      </c>
      <c r="M21" s="42">
        <f>Revenus!$C23*Revenus!O23</f>
        <v>0</v>
      </c>
    </row>
    <row r="22" spans="2:13" ht="14.25">
      <c r="B22" s="41">
        <f>Revenus!B24</f>
        <v>0</v>
      </c>
      <c r="C22" s="42">
        <f>Revenus!$C24*Revenus!E24</f>
        <v>0</v>
      </c>
      <c r="D22" s="42">
        <f>Revenus!$C24*Revenus!F24</f>
        <v>0</v>
      </c>
      <c r="E22" s="42">
        <f>Revenus!$C24*Revenus!G24</f>
        <v>0</v>
      </c>
      <c r="F22" s="42">
        <f>Revenus!$C24*Revenus!H24</f>
        <v>0</v>
      </c>
      <c r="G22" s="42">
        <f>Revenus!$C24*Revenus!I24</f>
        <v>0</v>
      </c>
      <c r="H22" s="42">
        <f>Revenus!$C24*Revenus!J24</f>
        <v>0</v>
      </c>
      <c r="I22" s="42">
        <f>Revenus!$C24*Revenus!K24</f>
        <v>0</v>
      </c>
      <c r="J22" s="42">
        <f>Revenus!$C24*Revenus!L24</f>
        <v>0</v>
      </c>
      <c r="K22" s="42">
        <f>Revenus!$C24*Revenus!M24</f>
        <v>0</v>
      </c>
      <c r="L22" s="42">
        <f>Revenus!$C24*Revenus!N24</f>
        <v>0</v>
      </c>
      <c r="M22" s="42">
        <f>Revenus!$C24*Revenus!O24</f>
        <v>0</v>
      </c>
    </row>
    <row r="23" spans="2:13" ht="14.25">
      <c r="B23" s="41">
        <f>Revenus!B25</f>
        <v>0</v>
      </c>
      <c r="C23" s="42">
        <f>Revenus!$C25*Revenus!E25</f>
        <v>0</v>
      </c>
      <c r="D23" s="42">
        <f>Revenus!$C25*Revenus!F25</f>
        <v>0</v>
      </c>
      <c r="E23" s="42">
        <f>Revenus!$C25*Revenus!G25</f>
        <v>0</v>
      </c>
      <c r="F23" s="42">
        <f>Revenus!$C25*Revenus!H25</f>
        <v>0</v>
      </c>
      <c r="G23" s="42">
        <f>Revenus!$C25*Revenus!I25</f>
        <v>0</v>
      </c>
      <c r="H23" s="42">
        <f>Revenus!$C25*Revenus!J25</f>
        <v>0</v>
      </c>
      <c r="I23" s="42">
        <f>Revenus!$C25*Revenus!K25</f>
        <v>0</v>
      </c>
      <c r="J23" s="42">
        <f>Revenus!$C25*Revenus!L25</f>
        <v>0</v>
      </c>
      <c r="K23" s="42">
        <f>Revenus!$C25*Revenus!M25</f>
        <v>0</v>
      </c>
      <c r="L23" s="42">
        <f>Revenus!$C25*Revenus!N25</f>
        <v>0</v>
      </c>
      <c r="M23" s="42">
        <f>Revenus!$C25*Revenus!O25</f>
        <v>0</v>
      </c>
    </row>
    <row r="24" spans="2:13" ht="14.25">
      <c r="B24" s="41">
        <f>Revenus!B26</f>
        <v>0</v>
      </c>
      <c r="C24" s="42">
        <f>Revenus!$C26*Revenus!E26</f>
        <v>0</v>
      </c>
      <c r="D24" s="42">
        <f>Revenus!$C26*Revenus!F26</f>
        <v>0</v>
      </c>
      <c r="E24" s="42">
        <f>Revenus!$C26*Revenus!G26</f>
        <v>0</v>
      </c>
      <c r="F24" s="42">
        <f>Revenus!$C26*Revenus!H26</f>
        <v>0</v>
      </c>
      <c r="G24" s="42">
        <f>Revenus!$C26*Revenus!I26</f>
        <v>0</v>
      </c>
      <c r="H24" s="42">
        <f>Revenus!$C26*Revenus!J26</f>
        <v>0</v>
      </c>
      <c r="I24" s="42">
        <f>Revenus!$C26*Revenus!K26</f>
        <v>0</v>
      </c>
      <c r="J24" s="42">
        <f>Revenus!$C26*Revenus!L26</f>
        <v>0</v>
      </c>
      <c r="K24" s="42">
        <f>Revenus!$C26*Revenus!M26</f>
        <v>0</v>
      </c>
      <c r="L24" s="42">
        <f>Revenus!$C26*Revenus!N26</f>
        <v>0</v>
      </c>
      <c r="M24" s="42">
        <f>Revenus!$C26*Revenus!O26</f>
        <v>0</v>
      </c>
    </row>
    <row r="25" spans="2:13" ht="14.25">
      <c r="B25" s="41">
        <f>Revenus!B27</f>
        <v>0</v>
      </c>
      <c r="C25" s="42">
        <f>Revenus!$C27*Revenus!E27</f>
        <v>0</v>
      </c>
      <c r="D25" s="42">
        <f>Revenus!$C27*Revenus!F27</f>
        <v>0</v>
      </c>
      <c r="E25" s="42">
        <f>Revenus!$C27*Revenus!G27</f>
        <v>0</v>
      </c>
      <c r="F25" s="42">
        <f>Revenus!$C27*Revenus!H27</f>
        <v>0</v>
      </c>
      <c r="G25" s="42">
        <f>Revenus!$C27*Revenus!I27</f>
        <v>0</v>
      </c>
      <c r="H25" s="42">
        <f>Revenus!$C27*Revenus!J27</f>
        <v>0</v>
      </c>
      <c r="I25" s="42">
        <f>Revenus!$C27*Revenus!K27</f>
        <v>0</v>
      </c>
      <c r="J25" s="42">
        <f>Revenus!$C27*Revenus!L27</f>
        <v>0</v>
      </c>
      <c r="K25" s="42">
        <f>Revenus!$C27*Revenus!M27</f>
        <v>0</v>
      </c>
      <c r="L25" s="42">
        <f>Revenus!$C27*Revenus!N27</f>
        <v>0</v>
      </c>
      <c r="M25" s="42">
        <f>Revenus!$C27*Revenus!O27</f>
        <v>0</v>
      </c>
    </row>
    <row r="26" spans="2:13" ht="14.25">
      <c r="B26" s="41">
        <f>Revenus!B28</f>
        <v>0</v>
      </c>
      <c r="C26" s="42">
        <f>Revenus!$C28*Revenus!E28</f>
        <v>0</v>
      </c>
      <c r="D26" s="42">
        <f>Revenus!$C28*Revenus!F28</f>
        <v>0</v>
      </c>
      <c r="E26" s="42">
        <f>Revenus!$C28*Revenus!G28</f>
        <v>0</v>
      </c>
      <c r="F26" s="42">
        <f>Revenus!$C28*Revenus!H28</f>
        <v>0</v>
      </c>
      <c r="G26" s="42">
        <f>Revenus!$C28*Revenus!I28</f>
        <v>0</v>
      </c>
      <c r="H26" s="42">
        <f>Revenus!$C28*Revenus!J28</f>
        <v>0</v>
      </c>
      <c r="I26" s="42">
        <f>Revenus!$C28*Revenus!K28</f>
        <v>0</v>
      </c>
      <c r="J26" s="42">
        <f>Revenus!$C28*Revenus!L28</f>
        <v>0</v>
      </c>
      <c r="K26" s="42">
        <f>Revenus!$C28*Revenus!M28</f>
        <v>0</v>
      </c>
      <c r="L26" s="42">
        <f>Revenus!$C28*Revenus!N28</f>
        <v>0</v>
      </c>
      <c r="M26" s="42">
        <f>Revenus!$C28*Revenus!O28</f>
        <v>0</v>
      </c>
    </row>
    <row r="27" spans="2:13" ht="14.25">
      <c r="B27" s="41">
        <f>Revenus!B29</f>
        <v>0</v>
      </c>
      <c r="C27" s="42">
        <f>Revenus!$C29*Revenus!E29</f>
        <v>0</v>
      </c>
      <c r="D27" s="42">
        <f>Revenus!$C29*Revenus!F29</f>
        <v>0</v>
      </c>
      <c r="E27" s="42">
        <f>Revenus!$C29*Revenus!G29</f>
        <v>0</v>
      </c>
      <c r="F27" s="42">
        <f>Revenus!$C29*Revenus!H29</f>
        <v>0</v>
      </c>
      <c r="G27" s="42">
        <f>Revenus!$C29*Revenus!I29</f>
        <v>0</v>
      </c>
      <c r="H27" s="42">
        <f>Revenus!$C29*Revenus!J29</f>
        <v>0</v>
      </c>
      <c r="I27" s="42">
        <f>Revenus!$C29*Revenus!K29</f>
        <v>0</v>
      </c>
      <c r="J27" s="42">
        <f>Revenus!$C29*Revenus!L29</f>
        <v>0</v>
      </c>
      <c r="K27" s="42">
        <f>Revenus!$C29*Revenus!M29</f>
        <v>0</v>
      </c>
      <c r="L27" s="42">
        <f>Revenus!$C29*Revenus!N29</f>
        <v>0</v>
      </c>
      <c r="M27" s="42">
        <f>Revenus!$C29*Revenus!O29</f>
        <v>0</v>
      </c>
    </row>
    <row r="28" spans="2:13" ht="14.25">
      <c r="B28" s="41">
        <f>Revenus!B30</f>
        <v>0</v>
      </c>
      <c r="C28" s="42">
        <f>Revenus!$C30*Revenus!E30</f>
        <v>0</v>
      </c>
      <c r="D28" s="42">
        <f>Revenus!$C30*Revenus!F30</f>
        <v>0</v>
      </c>
      <c r="E28" s="42">
        <f>Revenus!$C30*Revenus!G30</f>
        <v>0</v>
      </c>
      <c r="F28" s="42">
        <f>Revenus!$C30*Revenus!H30</f>
        <v>0</v>
      </c>
      <c r="G28" s="42">
        <f>Revenus!$C30*Revenus!I30</f>
        <v>0</v>
      </c>
      <c r="H28" s="42">
        <f>Revenus!$C30*Revenus!J30</f>
        <v>0</v>
      </c>
      <c r="I28" s="42">
        <f>Revenus!$C30*Revenus!K30</f>
        <v>0</v>
      </c>
      <c r="J28" s="42">
        <f>Revenus!$C30*Revenus!L30</f>
        <v>0</v>
      </c>
      <c r="K28" s="42">
        <f>Revenus!$C30*Revenus!M30</f>
        <v>0</v>
      </c>
      <c r="L28" s="42">
        <f>Revenus!$C30*Revenus!N30</f>
        <v>0</v>
      </c>
      <c r="M28" s="42">
        <f>Revenus!$C30*Revenus!O30</f>
        <v>0</v>
      </c>
    </row>
    <row r="29" spans="2:13" ht="14.25">
      <c r="B29" s="41">
        <f>Revenus!B31</f>
        <v>0</v>
      </c>
      <c r="C29" s="42">
        <f>Revenus!$C31*Revenus!E31</f>
        <v>0</v>
      </c>
      <c r="D29" s="42">
        <f>Revenus!$C31*Revenus!F31</f>
        <v>0</v>
      </c>
      <c r="E29" s="42">
        <f>Revenus!$C31*Revenus!G31</f>
        <v>0</v>
      </c>
      <c r="F29" s="42">
        <f>Revenus!$C31*Revenus!H31</f>
        <v>0</v>
      </c>
      <c r="G29" s="42">
        <f>Revenus!$C31*Revenus!I31</f>
        <v>0</v>
      </c>
      <c r="H29" s="42">
        <f>Revenus!$C31*Revenus!J31</f>
        <v>0</v>
      </c>
      <c r="I29" s="42">
        <f>Revenus!$C31*Revenus!K31</f>
        <v>0</v>
      </c>
      <c r="J29" s="42">
        <f>Revenus!$C31*Revenus!L31</f>
        <v>0</v>
      </c>
      <c r="K29" s="42">
        <f>Revenus!$C31*Revenus!M31</f>
        <v>0</v>
      </c>
      <c r="L29" s="42">
        <f>Revenus!$C31*Revenus!N31</f>
        <v>0</v>
      </c>
      <c r="M29" s="42">
        <f>Revenus!$C31*Revenus!O31</f>
        <v>0</v>
      </c>
    </row>
    <row r="30" spans="2:13" ht="14.25">
      <c r="B30" s="41">
        <f>Revenus!B32</f>
        <v>0</v>
      </c>
      <c r="C30" s="42">
        <f>Revenus!$C32*Revenus!E32</f>
        <v>0</v>
      </c>
      <c r="D30" s="42">
        <f>Revenus!$C32*Revenus!F32</f>
        <v>0</v>
      </c>
      <c r="E30" s="42">
        <f>Revenus!$C32*Revenus!G32</f>
        <v>0</v>
      </c>
      <c r="F30" s="42">
        <f>Revenus!$C32*Revenus!H32</f>
        <v>0</v>
      </c>
      <c r="G30" s="42">
        <f>Revenus!$C32*Revenus!I32</f>
        <v>0</v>
      </c>
      <c r="H30" s="42">
        <f>Revenus!$C32*Revenus!J32</f>
        <v>0</v>
      </c>
      <c r="I30" s="42">
        <f>Revenus!$C32*Revenus!K32</f>
        <v>0</v>
      </c>
      <c r="J30" s="42">
        <f>Revenus!$C32*Revenus!L32</f>
        <v>0</v>
      </c>
      <c r="K30" s="42">
        <f>Revenus!$C32*Revenus!M32</f>
        <v>0</v>
      </c>
      <c r="L30" s="42">
        <f>Revenus!$C32*Revenus!N32</f>
        <v>0</v>
      </c>
      <c r="M30" s="42">
        <f>Revenus!$C32*Revenus!O32</f>
        <v>0</v>
      </c>
    </row>
    <row r="31" spans="2:13" ht="14.25">
      <c r="B31" s="41">
        <f>Revenus!B33</f>
        <v>0</v>
      </c>
      <c r="C31" s="42">
        <f>Revenus!$C33*Revenus!E33</f>
        <v>0</v>
      </c>
      <c r="D31" s="42">
        <f>Revenus!$C33*Revenus!F33</f>
        <v>0</v>
      </c>
      <c r="E31" s="42">
        <f>Revenus!$C33*Revenus!G33</f>
        <v>0</v>
      </c>
      <c r="F31" s="42">
        <f>Revenus!$C33*Revenus!H33</f>
        <v>0</v>
      </c>
      <c r="G31" s="42">
        <f>Revenus!$C33*Revenus!I33</f>
        <v>0</v>
      </c>
      <c r="H31" s="42">
        <f>Revenus!$C33*Revenus!J33</f>
        <v>0</v>
      </c>
      <c r="I31" s="42">
        <f>Revenus!$C33*Revenus!K33</f>
        <v>0</v>
      </c>
      <c r="J31" s="42">
        <f>Revenus!$C33*Revenus!L33</f>
        <v>0</v>
      </c>
      <c r="K31" s="42">
        <f>Revenus!$C33*Revenus!M33</f>
        <v>0</v>
      </c>
      <c r="L31" s="42">
        <f>Revenus!$C33*Revenus!N33</f>
        <v>0</v>
      </c>
      <c r="M31" s="42">
        <f>Revenus!$C33*Revenus!O33</f>
        <v>0</v>
      </c>
    </row>
    <row r="32" spans="3:13" ht="14.25">
      <c r="C32" s="39">
        <f>SUM(C7:C31)</f>
        <v>0</v>
      </c>
      <c r="D32" s="39">
        <f aca="true" t="shared" si="0" ref="D32:J32">SUM(D7:D31)</f>
        <v>0</v>
      </c>
      <c r="E32" s="39">
        <f t="shared" si="0"/>
        <v>0</v>
      </c>
      <c r="F32" s="39">
        <f t="shared" si="0"/>
        <v>0</v>
      </c>
      <c r="G32" s="39">
        <f t="shared" si="0"/>
        <v>0</v>
      </c>
      <c r="H32" s="39">
        <f t="shared" si="0"/>
        <v>0</v>
      </c>
      <c r="I32" s="39">
        <f t="shared" si="0"/>
        <v>0</v>
      </c>
      <c r="J32" s="39">
        <f t="shared" si="0"/>
        <v>0</v>
      </c>
      <c r="K32" s="39">
        <f>SUM(K7:K31)</f>
        <v>0</v>
      </c>
      <c r="L32" s="39">
        <f>SUM(L7:L31)</f>
        <v>0</v>
      </c>
      <c r="M32" s="39">
        <f>SUM(M7:M31)</f>
        <v>0</v>
      </c>
    </row>
  </sheetData>
  <sheetProtection sheet="1"/>
  <mergeCells count="7">
    <mergeCell ref="M5:M6"/>
    <mergeCell ref="C4:M4"/>
    <mergeCell ref="B4:B6"/>
    <mergeCell ref="C5:F5"/>
    <mergeCell ref="G5:J5"/>
    <mergeCell ref="K5:K6"/>
    <mergeCell ref="L5:L6"/>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8EB4E3"/>
  </sheetPr>
  <dimension ref="B2:M32"/>
  <sheetViews>
    <sheetView showGridLines="0" showRowColHeaders="0" zoomScale="85" zoomScaleNormal="85" zoomScalePageLayoutView="0" workbookViewId="0" topLeftCell="A1">
      <selection activeCell="F61" sqref="F61"/>
    </sheetView>
  </sheetViews>
  <sheetFormatPr defaultColWidth="9.140625" defaultRowHeight="15"/>
  <cols>
    <col min="1" max="1" width="3.28125" style="0" customWidth="1"/>
    <col min="2" max="2" width="24.00390625" style="0" customWidth="1"/>
    <col min="3" max="13" width="10.57421875" style="0" customWidth="1"/>
  </cols>
  <sheetData>
    <row r="2" ht="36.75" customHeight="1">
      <c r="B2" s="25" t="s">
        <v>78</v>
      </c>
    </row>
    <row r="4" spans="2:13" ht="14.25" customHeight="1">
      <c r="B4" s="58" t="s">
        <v>0</v>
      </c>
      <c r="C4" s="68" t="s">
        <v>78</v>
      </c>
      <c r="D4" s="69"/>
      <c r="E4" s="69"/>
      <c r="F4" s="69"/>
      <c r="G4" s="69"/>
      <c r="H4" s="69"/>
      <c r="I4" s="69"/>
      <c r="J4" s="69"/>
      <c r="K4" s="69"/>
      <c r="L4" s="69"/>
      <c r="M4" s="69"/>
    </row>
    <row r="5" spans="2:13" ht="14.25" customHeight="1">
      <c r="B5" s="58"/>
      <c r="C5" s="59" t="s">
        <v>40</v>
      </c>
      <c r="D5" s="60"/>
      <c r="E5" s="60"/>
      <c r="F5" s="61"/>
      <c r="G5" s="59" t="s">
        <v>41</v>
      </c>
      <c r="H5" s="60"/>
      <c r="I5" s="60"/>
      <c r="J5" s="61"/>
      <c r="K5" s="62" t="s">
        <v>42</v>
      </c>
      <c r="L5" s="62" t="s">
        <v>43</v>
      </c>
      <c r="M5" s="62" t="s">
        <v>44</v>
      </c>
    </row>
    <row r="6" spans="2:13" ht="18" customHeight="1">
      <c r="B6" s="58"/>
      <c r="C6" s="16" t="s">
        <v>45</v>
      </c>
      <c r="D6" s="16" t="s">
        <v>46</v>
      </c>
      <c r="E6" s="16" t="s">
        <v>47</v>
      </c>
      <c r="F6" s="16" t="s">
        <v>48</v>
      </c>
      <c r="G6" s="16" t="s">
        <v>45</v>
      </c>
      <c r="H6" s="16" t="s">
        <v>46</v>
      </c>
      <c r="I6" s="16" t="s">
        <v>47</v>
      </c>
      <c r="J6" s="16" t="s">
        <v>48</v>
      </c>
      <c r="K6" s="63"/>
      <c r="L6" s="63"/>
      <c r="M6" s="63"/>
    </row>
    <row r="7" spans="2:13" ht="14.25">
      <c r="B7" s="41">
        <f>Revenus!B9</f>
        <v>0</v>
      </c>
      <c r="C7" s="42">
        <f>Revenus!$D9*Revenus!E9</f>
        <v>0</v>
      </c>
      <c r="D7" s="42">
        <f>Revenus!$D9*Revenus!F9</f>
        <v>0</v>
      </c>
      <c r="E7" s="42">
        <f>Revenus!$D9*Revenus!G9</f>
        <v>0</v>
      </c>
      <c r="F7" s="42">
        <f>Revenus!$D9*Revenus!H9</f>
        <v>0</v>
      </c>
      <c r="G7" s="42">
        <f>Revenus!$D9*Revenus!I9</f>
        <v>0</v>
      </c>
      <c r="H7" s="42">
        <f>Revenus!$D9*Revenus!J9</f>
        <v>0</v>
      </c>
      <c r="I7" s="42">
        <f>Revenus!$D9*Revenus!K9</f>
        <v>0</v>
      </c>
      <c r="J7" s="42">
        <f>Revenus!$D9*Revenus!L9</f>
        <v>0</v>
      </c>
      <c r="K7" s="42">
        <f>Revenus!$D9*Revenus!M9</f>
        <v>0</v>
      </c>
      <c r="L7" s="42">
        <f>Revenus!$D9*Revenus!N9</f>
        <v>0</v>
      </c>
      <c r="M7" s="42">
        <f>Revenus!$D9*Revenus!O9</f>
        <v>0</v>
      </c>
    </row>
    <row r="8" spans="2:13" ht="14.25">
      <c r="B8" s="41">
        <f>Revenus!B10</f>
        <v>0</v>
      </c>
      <c r="C8" s="42">
        <f>Revenus!$D10*Revenus!E10</f>
        <v>0</v>
      </c>
      <c r="D8" s="42">
        <f>Revenus!$D10*Revenus!F10</f>
        <v>0</v>
      </c>
      <c r="E8" s="42">
        <f>Revenus!$D10*Revenus!G10</f>
        <v>0</v>
      </c>
      <c r="F8" s="42">
        <f>Revenus!$D10*Revenus!H10</f>
        <v>0</v>
      </c>
      <c r="G8" s="42">
        <f>Revenus!$D10*Revenus!I10</f>
        <v>0</v>
      </c>
      <c r="H8" s="42">
        <f>Revenus!$D10*Revenus!J10</f>
        <v>0</v>
      </c>
      <c r="I8" s="42">
        <f>Revenus!$D10*Revenus!K10</f>
        <v>0</v>
      </c>
      <c r="J8" s="42">
        <f>Revenus!$D10*Revenus!L10</f>
        <v>0</v>
      </c>
      <c r="K8" s="42">
        <f>Revenus!$D10*Revenus!M10</f>
        <v>0</v>
      </c>
      <c r="L8" s="42">
        <f>Revenus!$D10*Revenus!N10</f>
        <v>0</v>
      </c>
      <c r="M8" s="42">
        <f>Revenus!$D10*Revenus!O10</f>
        <v>0</v>
      </c>
    </row>
    <row r="9" spans="2:13" ht="14.25">
      <c r="B9" s="41">
        <f>Revenus!B11</f>
        <v>0</v>
      </c>
      <c r="C9" s="42">
        <f>Revenus!$D11*Revenus!E11</f>
        <v>0</v>
      </c>
      <c r="D9" s="42">
        <f>Revenus!$D11*Revenus!F11</f>
        <v>0</v>
      </c>
      <c r="E9" s="42">
        <f>Revenus!$D11*Revenus!G11</f>
        <v>0</v>
      </c>
      <c r="F9" s="42">
        <f>Revenus!$D11*Revenus!H11</f>
        <v>0</v>
      </c>
      <c r="G9" s="42">
        <f>Revenus!$D11*Revenus!I11</f>
        <v>0</v>
      </c>
      <c r="H9" s="42">
        <f>Revenus!$D11*Revenus!J11</f>
        <v>0</v>
      </c>
      <c r="I9" s="42">
        <f>Revenus!$D11*Revenus!K11</f>
        <v>0</v>
      </c>
      <c r="J9" s="42">
        <f>Revenus!$D11*Revenus!L11</f>
        <v>0</v>
      </c>
      <c r="K9" s="42">
        <f>Revenus!$D11*Revenus!M11</f>
        <v>0</v>
      </c>
      <c r="L9" s="42">
        <f>Revenus!$D11*Revenus!N11</f>
        <v>0</v>
      </c>
      <c r="M9" s="42">
        <f>Revenus!$D11*Revenus!O11</f>
        <v>0</v>
      </c>
    </row>
    <row r="10" spans="2:13" ht="14.25">
      <c r="B10" s="41">
        <f>Revenus!B12</f>
        <v>0</v>
      </c>
      <c r="C10" s="42">
        <f>Revenus!$D12*Revenus!E12</f>
        <v>0</v>
      </c>
      <c r="D10" s="42">
        <f>Revenus!$D12*Revenus!F12</f>
        <v>0</v>
      </c>
      <c r="E10" s="42">
        <f>Revenus!$D12*Revenus!G12</f>
        <v>0</v>
      </c>
      <c r="F10" s="42">
        <f>Revenus!$D12*Revenus!H12</f>
        <v>0</v>
      </c>
      <c r="G10" s="42">
        <f>Revenus!$D12*Revenus!I12</f>
        <v>0</v>
      </c>
      <c r="H10" s="42">
        <f>Revenus!$D12*Revenus!J12</f>
        <v>0</v>
      </c>
      <c r="I10" s="42">
        <f>Revenus!$D12*Revenus!K12</f>
        <v>0</v>
      </c>
      <c r="J10" s="42">
        <f>Revenus!$D12*Revenus!L12</f>
        <v>0</v>
      </c>
      <c r="K10" s="42">
        <f>Revenus!$D12*Revenus!M12</f>
        <v>0</v>
      </c>
      <c r="L10" s="42">
        <f>Revenus!$D12*Revenus!N12</f>
        <v>0</v>
      </c>
      <c r="M10" s="42">
        <f>Revenus!$D12*Revenus!O12</f>
        <v>0</v>
      </c>
    </row>
    <row r="11" spans="2:13" ht="14.25">
      <c r="B11" s="41">
        <f>Revenus!B13</f>
        <v>0</v>
      </c>
      <c r="C11" s="42">
        <f>Revenus!$D13*Revenus!E13</f>
        <v>0</v>
      </c>
      <c r="D11" s="42">
        <f>Revenus!$D13*Revenus!F13</f>
        <v>0</v>
      </c>
      <c r="E11" s="42">
        <f>Revenus!$D13*Revenus!G13</f>
        <v>0</v>
      </c>
      <c r="F11" s="42">
        <f>Revenus!$D13*Revenus!H13</f>
        <v>0</v>
      </c>
      <c r="G11" s="42">
        <f>Revenus!$D13*Revenus!I13</f>
        <v>0</v>
      </c>
      <c r="H11" s="42">
        <f>Revenus!$D13*Revenus!J13</f>
        <v>0</v>
      </c>
      <c r="I11" s="42">
        <f>Revenus!$D13*Revenus!K13</f>
        <v>0</v>
      </c>
      <c r="J11" s="42">
        <f>Revenus!$D13*Revenus!L13</f>
        <v>0</v>
      </c>
      <c r="K11" s="42">
        <f>Revenus!$D13*Revenus!M13</f>
        <v>0</v>
      </c>
      <c r="L11" s="42">
        <f>Revenus!$D13*Revenus!N13</f>
        <v>0</v>
      </c>
      <c r="M11" s="42">
        <f>Revenus!$D13*Revenus!O13</f>
        <v>0</v>
      </c>
    </row>
    <row r="12" spans="2:13" ht="14.25">
      <c r="B12" s="41">
        <f>Revenus!B14</f>
        <v>0</v>
      </c>
      <c r="C12" s="42">
        <f>Revenus!$D14*Revenus!E14</f>
        <v>0</v>
      </c>
      <c r="D12" s="42">
        <f>Revenus!$D14*Revenus!F14</f>
        <v>0</v>
      </c>
      <c r="E12" s="42">
        <f>Revenus!$D14*Revenus!G14</f>
        <v>0</v>
      </c>
      <c r="F12" s="42">
        <f>Revenus!$D14*Revenus!H14</f>
        <v>0</v>
      </c>
      <c r="G12" s="42">
        <f>Revenus!$D14*Revenus!I14</f>
        <v>0</v>
      </c>
      <c r="H12" s="42">
        <f>Revenus!$D14*Revenus!J14</f>
        <v>0</v>
      </c>
      <c r="I12" s="42">
        <f>Revenus!$D14*Revenus!K14</f>
        <v>0</v>
      </c>
      <c r="J12" s="42">
        <f>Revenus!$D14*Revenus!L14</f>
        <v>0</v>
      </c>
      <c r="K12" s="42">
        <f>Revenus!$D14*Revenus!M14</f>
        <v>0</v>
      </c>
      <c r="L12" s="42">
        <f>Revenus!$D14*Revenus!N14</f>
        <v>0</v>
      </c>
      <c r="M12" s="42">
        <f>Revenus!$D14*Revenus!O14</f>
        <v>0</v>
      </c>
    </row>
    <row r="13" spans="2:13" ht="14.25">
      <c r="B13" s="41">
        <f>Revenus!B15</f>
        <v>0</v>
      </c>
      <c r="C13" s="42">
        <f>Revenus!$D15*Revenus!E15</f>
        <v>0</v>
      </c>
      <c r="D13" s="42">
        <f>Revenus!$D15*Revenus!F15</f>
        <v>0</v>
      </c>
      <c r="E13" s="42">
        <f>Revenus!$D15*Revenus!G15</f>
        <v>0</v>
      </c>
      <c r="F13" s="42">
        <f>Revenus!$D15*Revenus!H15</f>
        <v>0</v>
      </c>
      <c r="G13" s="42">
        <f>Revenus!$D15*Revenus!I15</f>
        <v>0</v>
      </c>
      <c r="H13" s="42">
        <f>Revenus!$D15*Revenus!J15</f>
        <v>0</v>
      </c>
      <c r="I13" s="42">
        <f>Revenus!$D15*Revenus!K15</f>
        <v>0</v>
      </c>
      <c r="J13" s="42">
        <f>Revenus!$D15*Revenus!L15</f>
        <v>0</v>
      </c>
      <c r="K13" s="42">
        <f>Revenus!$D15*Revenus!M15</f>
        <v>0</v>
      </c>
      <c r="L13" s="42">
        <f>Revenus!$D15*Revenus!N15</f>
        <v>0</v>
      </c>
      <c r="M13" s="42">
        <f>Revenus!$D15*Revenus!O15</f>
        <v>0</v>
      </c>
    </row>
    <row r="14" spans="2:13" ht="14.25">
      <c r="B14" s="41">
        <f>Revenus!B16</f>
        <v>0</v>
      </c>
      <c r="C14" s="42">
        <f>Revenus!$D16*Revenus!E16</f>
        <v>0</v>
      </c>
      <c r="D14" s="42">
        <f>Revenus!$D16*Revenus!F16</f>
        <v>0</v>
      </c>
      <c r="E14" s="42">
        <f>Revenus!$D16*Revenus!G16</f>
        <v>0</v>
      </c>
      <c r="F14" s="42">
        <f>Revenus!$D16*Revenus!H16</f>
        <v>0</v>
      </c>
      <c r="G14" s="42">
        <f>Revenus!$D16*Revenus!I16</f>
        <v>0</v>
      </c>
      <c r="H14" s="42">
        <f>Revenus!$D16*Revenus!J16</f>
        <v>0</v>
      </c>
      <c r="I14" s="42">
        <f>Revenus!$D16*Revenus!K16</f>
        <v>0</v>
      </c>
      <c r="J14" s="42">
        <f>Revenus!$D16*Revenus!L16</f>
        <v>0</v>
      </c>
      <c r="K14" s="42">
        <f>Revenus!$D16*Revenus!M16</f>
        <v>0</v>
      </c>
      <c r="L14" s="42">
        <f>Revenus!$D16*Revenus!N16</f>
        <v>0</v>
      </c>
      <c r="M14" s="42">
        <f>Revenus!$D16*Revenus!O16</f>
        <v>0</v>
      </c>
    </row>
    <row r="15" spans="2:13" ht="14.25">
      <c r="B15" s="41">
        <f>Revenus!B17</f>
        <v>0</v>
      </c>
      <c r="C15" s="42">
        <f>Revenus!$D17*Revenus!E17</f>
        <v>0</v>
      </c>
      <c r="D15" s="42">
        <f>Revenus!$D17*Revenus!F17</f>
        <v>0</v>
      </c>
      <c r="E15" s="42">
        <f>Revenus!$D17*Revenus!G17</f>
        <v>0</v>
      </c>
      <c r="F15" s="42">
        <f>Revenus!$D17*Revenus!H17</f>
        <v>0</v>
      </c>
      <c r="G15" s="42">
        <f>Revenus!$D17*Revenus!I17</f>
        <v>0</v>
      </c>
      <c r="H15" s="42">
        <f>Revenus!$D17*Revenus!J17</f>
        <v>0</v>
      </c>
      <c r="I15" s="42">
        <f>Revenus!$D17*Revenus!K17</f>
        <v>0</v>
      </c>
      <c r="J15" s="42">
        <f>Revenus!$D17*Revenus!L17</f>
        <v>0</v>
      </c>
      <c r="K15" s="42">
        <f>Revenus!$D17*Revenus!M17</f>
        <v>0</v>
      </c>
      <c r="L15" s="42">
        <f>Revenus!$D17*Revenus!N17</f>
        <v>0</v>
      </c>
      <c r="M15" s="42">
        <f>Revenus!$D17*Revenus!O17</f>
        <v>0</v>
      </c>
    </row>
    <row r="16" spans="2:13" ht="14.25">
      <c r="B16" s="41">
        <f>Revenus!B18</f>
        <v>0</v>
      </c>
      <c r="C16" s="42">
        <f>Revenus!$D18*Revenus!E18</f>
        <v>0</v>
      </c>
      <c r="D16" s="42">
        <f>Revenus!$D18*Revenus!F18</f>
        <v>0</v>
      </c>
      <c r="E16" s="42">
        <f>Revenus!$D18*Revenus!G18</f>
        <v>0</v>
      </c>
      <c r="F16" s="42">
        <f>Revenus!$D18*Revenus!H18</f>
        <v>0</v>
      </c>
      <c r="G16" s="42">
        <f>Revenus!$D18*Revenus!I18</f>
        <v>0</v>
      </c>
      <c r="H16" s="42">
        <f>Revenus!$D18*Revenus!J18</f>
        <v>0</v>
      </c>
      <c r="I16" s="42">
        <f>Revenus!$D18*Revenus!K18</f>
        <v>0</v>
      </c>
      <c r="J16" s="42">
        <f>Revenus!$D18*Revenus!L18</f>
        <v>0</v>
      </c>
      <c r="K16" s="42">
        <f>Revenus!$D18*Revenus!M18</f>
        <v>0</v>
      </c>
      <c r="L16" s="42">
        <f>Revenus!$D18*Revenus!N18</f>
        <v>0</v>
      </c>
      <c r="M16" s="42">
        <f>Revenus!$D18*Revenus!O18</f>
        <v>0</v>
      </c>
    </row>
    <row r="17" spans="2:13" ht="14.25">
      <c r="B17" s="41">
        <f>Revenus!B19</f>
        <v>0</v>
      </c>
      <c r="C17" s="42">
        <f>Revenus!$D19*Revenus!E19</f>
        <v>0</v>
      </c>
      <c r="D17" s="42">
        <f>Revenus!$D19*Revenus!F19</f>
        <v>0</v>
      </c>
      <c r="E17" s="42">
        <f>Revenus!$D19*Revenus!G19</f>
        <v>0</v>
      </c>
      <c r="F17" s="42">
        <f>Revenus!$D19*Revenus!H19</f>
        <v>0</v>
      </c>
      <c r="G17" s="42">
        <f>Revenus!$D19*Revenus!I19</f>
        <v>0</v>
      </c>
      <c r="H17" s="42">
        <f>Revenus!$D19*Revenus!J19</f>
        <v>0</v>
      </c>
      <c r="I17" s="42">
        <f>Revenus!$D19*Revenus!K19</f>
        <v>0</v>
      </c>
      <c r="J17" s="42">
        <f>Revenus!$D19*Revenus!L19</f>
        <v>0</v>
      </c>
      <c r="K17" s="42">
        <f>Revenus!$D19*Revenus!M19</f>
        <v>0</v>
      </c>
      <c r="L17" s="42">
        <f>Revenus!$D19*Revenus!N19</f>
        <v>0</v>
      </c>
      <c r="M17" s="42">
        <f>Revenus!$D19*Revenus!O19</f>
        <v>0</v>
      </c>
    </row>
    <row r="18" spans="2:13" ht="14.25">
      <c r="B18" s="41">
        <f>Revenus!B20</f>
        <v>0</v>
      </c>
      <c r="C18" s="42">
        <f>Revenus!$D20*Revenus!E20</f>
        <v>0</v>
      </c>
      <c r="D18" s="42">
        <f>Revenus!$D20*Revenus!F20</f>
        <v>0</v>
      </c>
      <c r="E18" s="42">
        <f>Revenus!$D20*Revenus!G20</f>
        <v>0</v>
      </c>
      <c r="F18" s="42">
        <f>Revenus!$D20*Revenus!H20</f>
        <v>0</v>
      </c>
      <c r="G18" s="42">
        <f>Revenus!$D20*Revenus!I20</f>
        <v>0</v>
      </c>
      <c r="H18" s="42">
        <f>Revenus!$D20*Revenus!J20</f>
        <v>0</v>
      </c>
      <c r="I18" s="42">
        <f>Revenus!$D20*Revenus!K20</f>
        <v>0</v>
      </c>
      <c r="J18" s="42">
        <f>Revenus!$D20*Revenus!L20</f>
        <v>0</v>
      </c>
      <c r="K18" s="42">
        <f>Revenus!$D20*Revenus!M20</f>
        <v>0</v>
      </c>
      <c r="L18" s="42">
        <f>Revenus!$D20*Revenus!N20</f>
        <v>0</v>
      </c>
      <c r="M18" s="42">
        <f>Revenus!$D20*Revenus!O20</f>
        <v>0</v>
      </c>
    </row>
    <row r="19" spans="2:13" ht="14.25">
      <c r="B19" s="41">
        <f>Revenus!B21</f>
        <v>0</v>
      </c>
      <c r="C19" s="42">
        <f>Revenus!$D21*Revenus!E21</f>
        <v>0</v>
      </c>
      <c r="D19" s="42">
        <f>Revenus!$D21*Revenus!F21</f>
        <v>0</v>
      </c>
      <c r="E19" s="42">
        <f>Revenus!$D21*Revenus!G21</f>
        <v>0</v>
      </c>
      <c r="F19" s="42">
        <f>Revenus!$D21*Revenus!H21</f>
        <v>0</v>
      </c>
      <c r="G19" s="42">
        <f>Revenus!$D21*Revenus!I21</f>
        <v>0</v>
      </c>
      <c r="H19" s="42">
        <f>Revenus!$D21*Revenus!J21</f>
        <v>0</v>
      </c>
      <c r="I19" s="42">
        <f>Revenus!$D21*Revenus!K21</f>
        <v>0</v>
      </c>
      <c r="J19" s="42">
        <f>Revenus!$D21*Revenus!L21</f>
        <v>0</v>
      </c>
      <c r="K19" s="42">
        <f>Revenus!$D21*Revenus!M21</f>
        <v>0</v>
      </c>
      <c r="L19" s="42">
        <f>Revenus!$D21*Revenus!N21</f>
        <v>0</v>
      </c>
      <c r="M19" s="42">
        <f>Revenus!$D21*Revenus!O21</f>
        <v>0</v>
      </c>
    </row>
    <row r="20" spans="2:13" ht="14.25">
      <c r="B20" s="41">
        <f>Revenus!B22</f>
        <v>0</v>
      </c>
      <c r="C20" s="42">
        <f>Revenus!$D22*Revenus!E22</f>
        <v>0</v>
      </c>
      <c r="D20" s="42">
        <f>Revenus!$D22*Revenus!F22</f>
        <v>0</v>
      </c>
      <c r="E20" s="42">
        <f>Revenus!$D22*Revenus!G22</f>
        <v>0</v>
      </c>
      <c r="F20" s="42">
        <f>Revenus!$D22*Revenus!H22</f>
        <v>0</v>
      </c>
      <c r="G20" s="42">
        <f>Revenus!$D22*Revenus!I22</f>
        <v>0</v>
      </c>
      <c r="H20" s="42">
        <f>Revenus!$D22*Revenus!J22</f>
        <v>0</v>
      </c>
      <c r="I20" s="42">
        <f>Revenus!$D22*Revenus!K22</f>
        <v>0</v>
      </c>
      <c r="J20" s="42">
        <f>Revenus!$D22*Revenus!L22</f>
        <v>0</v>
      </c>
      <c r="K20" s="42">
        <f>Revenus!$D22*Revenus!M22</f>
        <v>0</v>
      </c>
      <c r="L20" s="42">
        <f>Revenus!$D22*Revenus!N22</f>
        <v>0</v>
      </c>
      <c r="M20" s="42">
        <f>Revenus!$D22*Revenus!O22</f>
        <v>0</v>
      </c>
    </row>
    <row r="21" spans="2:13" ht="14.25">
      <c r="B21" s="41">
        <f>Revenus!B23</f>
        <v>0</v>
      </c>
      <c r="C21" s="42">
        <f>Revenus!$D23*Revenus!E23</f>
        <v>0</v>
      </c>
      <c r="D21" s="42">
        <f>Revenus!$D23*Revenus!F23</f>
        <v>0</v>
      </c>
      <c r="E21" s="42">
        <f>Revenus!$D23*Revenus!G23</f>
        <v>0</v>
      </c>
      <c r="F21" s="42">
        <f>Revenus!$D23*Revenus!H23</f>
        <v>0</v>
      </c>
      <c r="G21" s="42">
        <f>Revenus!$D23*Revenus!I23</f>
        <v>0</v>
      </c>
      <c r="H21" s="42">
        <f>Revenus!$D23*Revenus!J23</f>
        <v>0</v>
      </c>
      <c r="I21" s="42">
        <f>Revenus!$D23*Revenus!K23</f>
        <v>0</v>
      </c>
      <c r="J21" s="42">
        <f>Revenus!$D23*Revenus!L23</f>
        <v>0</v>
      </c>
      <c r="K21" s="42">
        <f>Revenus!$D23*Revenus!M23</f>
        <v>0</v>
      </c>
      <c r="L21" s="42">
        <f>Revenus!$D23*Revenus!N23</f>
        <v>0</v>
      </c>
      <c r="M21" s="42">
        <f>Revenus!$D23*Revenus!O23</f>
        <v>0</v>
      </c>
    </row>
    <row r="22" spans="2:13" ht="14.25">
      <c r="B22" s="41">
        <f>Revenus!B24</f>
        <v>0</v>
      </c>
      <c r="C22" s="42">
        <f>Revenus!$D24*Revenus!E24</f>
        <v>0</v>
      </c>
      <c r="D22" s="42">
        <f>Revenus!$D24*Revenus!F24</f>
        <v>0</v>
      </c>
      <c r="E22" s="42">
        <f>Revenus!$D24*Revenus!G24</f>
        <v>0</v>
      </c>
      <c r="F22" s="42">
        <f>Revenus!$D24*Revenus!H24</f>
        <v>0</v>
      </c>
      <c r="G22" s="42">
        <f>Revenus!$D24*Revenus!I24</f>
        <v>0</v>
      </c>
      <c r="H22" s="42">
        <f>Revenus!$D24*Revenus!J24</f>
        <v>0</v>
      </c>
      <c r="I22" s="42">
        <f>Revenus!$D24*Revenus!K24</f>
        <v>0</v>
      </c>
      <c r="J22" s="42">
        <f>Revenus!$D24*Revenus!L24</f>
        <v>0</v>
      </c>
      <c r="K22" s="42">
        <f>Revenus!$D24*Revenus!M24</f>
        <v>0</v>
      </c>
      <c r="L22" s="42">
        <f>Revenus!$D24*Revenus!N24</f>
        <v>0</v>
      </c>
      <c r="M22" s="42">
        <f>Revenus!$D24*Revenus!O24</f>
        <v>0</v>
      </c>
    </row>
    <row r="23" spans="2:13" ht="14.25">
      <c r="B23" s="41">
        <f>Revenus!B25</f>
        <v>0</v>
      </c>
      <c r="C23" s="42">
        <f>Revenus!$D25*Revenus!E25</f>
        <v>0</v>
      </c>
      <c r="D23" s="42">
        <f>Revenus!$D25*Revenus!F25</f>
        <v>0</v>
      </c>
      <c r="E23" s="42">
        <f>Revenus!$D25*Revenus!G25</f>
        <v>0</v>
      </c>
      <c r="F23" s="42">
        <f>Revenus!$D25*Revenus!H25</f>
        <v>0</v>
      </c>
      <c r="G23" s="42">
        <f>Revenus!$D25*Revenus!I25</f>
        <v>0</v>
      </c>
      <c r="H23" s="42">
        <f>Revenus!$D25*Revenus!J25</f>
        <v>0</v>
      </c>
      <c r="I23" s="42">
        <f>Revenus!$D25*Revenus!K25</f>
        <v>0</v>
      </c>
      <c r="J23" s="42">
        <f>Revenus!$D25*Revenus!L25</f>
        <v>0</v>
      </c>
      <c r="K23" s="42">
        <f>Revenus!$D25*Revenus!M25</f>
        <v>0</v>
      </c>
      <c r="L23" s="42">
        <f>Revenus!$D25*Revenus!N25</f>
        <v>0</v>
      </c>
      <c r="M23" s="42">
        <f>Revenus!$D25*Revenus!O25</f>
        <v>0</v>
      </c>
    </row>
    <row r="24" spans="2:13" ht="14.25">
      <c r="B24" s="41">
        <f>Revenus!B26</f>
        <v>0</v>
      </c>
      <c r="C24" s="42">
        <f>Revenus!$D26*Revenus!E26</f>
        <v>0</v>
      </c>
      <c r="D24" s="42">
        <f>Revenus!$D26*Revenus!F26</f>
        <v>0</v>
      </c>
      <c r="E24" s="42">
        <f>Revenus!$D26*Revenus!G26</f>
        <v>0</v>
      </c>
      <c r="F24" s="42">
        <f>Revenus!$D26*Revenus!H26</f>
        <v>0</v>
      </c>
      <c r="G24" s="42">
        <f>Revenus!$D26*Revenus!I26</f>
        <v>0</v>
      </c>
      <c r="H24" s="42">
        <f>Revenus!$D26*Revenus!J26</f>
        <v>0</v>
      </c>
      <c r="I24" s="42">
        <f>Revenus!$D26*Revenus!K26</f>
        <v>0</v>
      </c>
      <c r="J24" s="42">
        <f>Revenus!$D26*Revenus!L26</f>
        <v>0</v>
      </c>
      <c r="K24" s="42">
        <f>Revenus!$D26*Revenus!M26</f>
        <v>0</v>
      </c>
      <c r="L24" s="42">
        <f>Revenus!$D26*Revenus!N26</f>
        <v>0</v>
      </c>
      <c r="M24" s="42">
        <f>Revenus!$D26*Revenus!O26</f>
        <v>0</v>
      </c>
    </row>
    <row r="25" spans="2:13" ht="14.25">
      <c r="B25" s="41">
        <f>Revenus!B27</f>
        <v>0</v>
      </c>
      <c r="C25" s="42">
        <f>Revenus!$D27*Revenus!E27</f>
        <v>0</v>
      </c>
      <c r="D25" s="42">
        <f>Revenus!$D27*Revenus!F27</f>
        <v>0</v>
      </c>
      <c r="E25" s="42">
        <f>Revenus!$D27*Revenus!G27</f>
        <v>0</v>
      </c>
      <c r="F25" s="42">
        <f>Revenus!$D27*Revenus!H27</f>
        <v>0</v>
      </c>
      <c r="G25" s="42">
        <f>Revenus!$D27*Revenus!I27</f>
        <v>0</v>
      </c>
      <c r="H25" s="42">
        <f>Revenus!$D27*Revenus!J27</f>
        <v>0</v>
      </c>
      <c r="I25" s="42">
        <f>Revenus!$D27*Revenus!K27</f>
        <v>0</v>
      </c>
      <c r="J25" s="42">
        <f>Revenus!$D27*Revenus!L27</f>
        <v>0</v>
      </c>
      <c r="K25" s="42">
        <f>Revenus!$D27*Revenus!M27</f>
        <v>0</v>
      </c>
      <c r="L25" s="42">
        <f>Revenus!$D27*Revenus!N27</f>
        <v>0</v>
      </c>
      <c r="M25" s="42">
        <f>Revenus!$D27*Revenus!O27</f>
        <v>0</v>
      </c>
    </row>
    <row r="26" spans="2:13" ht="14.25">
      <c r="B26" s="41">
        <f>Revenus!B28</f>
        <v>0</v>
      </c>
      <c r="C26" s="42">
        <f>Revenus!$D28*Revenus!E28</f>
        <v>0</v>
      </c>
      <c r="D26" s="42">
        <f>Revenus!$D28*Revenus!F28</f>
        <v>0</v>
      </c>
      <c r="E26" s="42">
        <f>Revenus!$D28*Revenus!G28</f>
        <v>0</v>
      </c>
      <c r="F26" s="42">
        <f>Revenus!$D28*Revenus!H28</f>
        <v>0</v>
      </c>
      <c r="G26" s="42">
        <f>Revenus!$D28*Revenus!I28</f>
        <v>0</v>
      </c>
      <c r="H26" s="42">
        <f>Revenus!$D28*Revenus!J28</f>
        <v>0</v>
      </c>
      <c r="I26" s="42">
        <f>Revenus!$D28*Revenus!K28</f>
        <v>0</v>
      </c>
      <c r="J26" s="42">
        <f>Revenus!$D28*Revenus!L28</f>
        <v>0</v>
      </c>
      <c r="K26" s="42">
        <f>Revenus!$D28*Revenus!M28</f>
        <v>0</v>
      </c>
      <c r="L26" s="42">
        <f>Revenus!$D28*Revenus!N28</f>
        <v>0</v>
      </c>
      <c r="M26" s="42">
        <f>Revenus!$D28*Revenus!O28</f>
        <v>0</v>
      </c>
    </row>
    <row r="27" spans="2:13" ht="14.25">
      <c r="B27" s="41">
        <f>Revenus!B29</f>
        <v>0</v>
      </c>
      <c r="C27" s="42">
        <f>Revenus!$D29*Revenus!E29</f>
        <v>0</v>
      </c>
      <c r="D27" s="42">
        <f>Revenus!$D29*Revenus!F29</f>
        <v>0</v>
      </c>
      <c r="E27" s="42">
        <f>Revenus!$D29*Revenus!G29</f>
        <v>0</v>
      </c>
      <c r="F27" s="42">
        <f>Revenus!$D29*Revenus!H29</f>
        <v>0</v>
      </c>
      <c r="G27" s="42">
        <f>Revenus!$D29*Revenus!I29</f>
        <v>0</v>
      </c>
      <c r="H27" s="42">
        <f>Revenus!$D29*Revenus!J29</f>
        <v>0</v>
      </c>
      <c r="I27" s="42">
        <f>Revenus!$D29*Revenus!K29</f>
        <v>0</v>
      </c>
      <c r="J27" s="42">
        <f>Revenus!$D29*Revenus!L29</f>
        <v>0</v>
      </c>
      <c r="K27" s="42">
        <f>Revenus!$D29*Revenus!M29</f>
        <v>0</v>
      </c>
      <c r="L27" s="42">
        <f>Revenus!$D29*Revenus!N29</f>
        <v>0</v>
      </c>
      <c r="M27" s="42">
        <f>Revenus!$D29*Revenus!O29</f>
        <v>0</v>
      </c>
    </row>
    <row r="28" spans="2:13" ht="14.25">
      <c r="B28" s="41">
        <f>Revenus!B30</f>
        <v>0</v>
      </c>
      <c r="C28" s="42">
        <f>Revenus!$D30*Revenus!E30</f>
        <v>0</v>
      </c>
      <c r="D28" s="42">
        <f>Revenus!$D30*Revenus!F30</f>
        <v>0</v>
      </c>
      <c r="E28" s="42">
        <f>Revenus!$D30*Revenus!G30</f>
        <v>0</v>
      </c>
      <c r="F28" s="42">
        <f>Revenus!$D30*Revenus!H30</f>
        <v>0</v>
      </c>
      <c r="G28" s="42">
        <f>Revenus!$D30*Revenus!I30</f>
        <v>0</v>
      </c>
      <c r="H28" s="42">
        <f>Revenus!$D30*Revenus!J30</f>
        <v>0</v>
      </c>
      <c r="I28" s="42">
        <f>Revenus!$D30*Revenus!K30</f>
        <v>0</v>
      </c>
      <c r="J28" s="42">
        <f>Revenus!$D30*Revenus!L30</f>
        <v>0</v>
      </c>
      <c r="K28" s="42">
        <f>Revenus!$D30*Revenus!M30</f>
        <v>0</v>
      </c>
      <c r="L28" s="42">
        <f>Revenus!$D30*Revenus!N30</f>
        <v>0</v>
      </c>
      <c r="M28" s="42">
        <f>Revenus!$D30*Revenus!O30</f>
        <v>0</v>
      </c>
    </row>
    <row r="29" spans="2:13" ht="14.25">
      <c r="B29" s="41">
        <f>Revenus!B31</f>
        <v>0</v>
      </c>
      <c r="C29" s="42">
        <f>Revenus!$D31*Revenus!E31</f>
        <v>0</v>
      </c>
      <c r="D29" s="42">
        <f>Revenus!$D31*Revenus!F31</f>
        <v>0</v>
      </c>
      <c r="E29" s="42">
        <f>Revenus!$D31*Revenus!G31</f>
        <v>0</v>
      </c>
      <c r="F29" s="42">
        <f>Revenus!$D31*Revenus!H31</f>
        <v>0</v>
      </c>
      <c r="G29" s="42">
        <f>Revenus!$D31*Revenus!I31</f>
        <v>0</v>
      </c>
      <c r="H29" s="42">
        <f>Revenus!$D31*Revenus!J31</f>
        <v>0</v>
      </c>
      <c r="I29" s="42">
        <f>Revenus!$D31*Revenus!K31</f>
        <v>0</v>
      </c>
      <c r="J29" s="42">
        <f>Revenus!$D31*Revenus!L31</f>
        <v>0</v>
      </c>
      <c r="K29" s="42">
        <f>Revenus!$D31*Revenus!M31</f>
        <v>0</v>
      </c>
      <c r="L29" s="42">
        <f>Revenus!$D31*Revenus!N31</f>
        <v>0</v>
      </c>
      <c r="M29" s="42">
        <f>Revenus!$D31*Revenus!O31</f>
        <v>0</v>
      </c>
    </row>
    <row r="30" spans="2:13" ht="14.25">
      <c r="B30" s="41">
        <f>Revenus!B32</f>
        <v>0</v>
      </c>
      <c r="C30" s="42">
        <f>Revenus!$D32*Revenus!E32</f>
        <v>0</v>
      </c>
      <c r="D30" s="42">
        <f>Revenus!$D32*Revenus!F32</f>
        <v>0</v>
      </c>
      <c r="E30" s="42">
        <f>Revenus!$D32*Revenus!G32</f>
        <v>0</v>
      </c>
      <c r="F30" s="42">
        <f>Revenus!$D32*Revenus!H32</f>
        <v>0</v>
      </c>
      <c r="G30" s="42">
        <f>Revenus!$D32*Revenus!I32</f>
        <v>0</v>
      </c>
      <c r="H30" s="42">
        <f>Revenus!$D32*Revenus!J32</f>
        <v>0</v>
      </c>
      <c r="I30" s="42">
        <f>Revenus!$D32*Revenus!K32</f>
        <v>0</v>
      </c>
      <c r="J30" s="42">
        <f>Revenus!$D32*Revenus!L32</f>
        <v>0</v>
      </c>
      <c r="K30" s="42">
        <f>Revenus!$D32*Revenus!M32</f>
        <v>0</v>
      </c>
      <c r="L30" s="42">
        <f>Revenus!$D32*Revenus!N32</f>
        <v>0</v>
      </c>
      <c r="M30" s="42">
        <f>Revenus!$D32*Revenus!O32</f>
        <v>0</v>
      </c>
    </row>
    <row r="31" spans="2:13" ht="14.25">
      <c r="B31" s="41">
        <f>Revenus!B33</f>
        <v>0</v>
      </c>
      <c r="C31" s="42">
        <f>Revenus!$D33*Revenus!E33</f>
        <v>0</v>
      </c>
      <c r="D31" s="42">
        <f>Revenus!$D33*Revenus!F33</f>
        <v>0</v>
      </c>
      <c r="E31" s="42">
        <f>Revenus!$D33*Revenus!G33</f>
        <v>0</v>
      </c>
      <c r="F31" s="42">
        <f>Revenus!$D33*Revenus!H33</f>
        <v>0</v>
      </c>
      <c r="G31" s="42">
        <f>Revenus!$D33*Revenus!I33</f>
        <v>0</v>
      </c>
      <c r="H31" s="42">
        <f>Revenus!$D33*Revenus!J33</f>
        <v>0</v>
      </c>
      <c r="I31" s="42">
        <f>Revenus!$D33*Revenus!K33</f>
        <v>0</v>
      </c>
      <c r="J31" s="42">
        <f>Revenus!$D33*Revenus!L33</f>
        <v>0</v>
      </c>
      <c r="K31" s="42">
        <f>Revenus!$D33*Revenus!M33</f>
        <v>0</v>
      </c>
      <c r="L31" s="42">
        <f>Revenus!$D33*Revenus!N33</f>
        <v>0</v>
      </c>
      <c r="M31" s="42">
        <f>Revenus!$D33*Revenus!O33</f>
        <v>0</v>
      </c>
    </row>
    <row r="32" spans="3:13" ht="14.25">
      <c r="C32" s="39">
        <f>SUM(C7:C31)</f>
        <v>0</v>
      </c>
      <c r="D32" s="39">
        <f aca="true" t="shared" si="0" ref="D32:M32">SUM(D7:D31)</f>
        <v>0</v>
      </c>
      <c r="E32" s="39">
        <f t="shared" si="0"/>
        <v>0</v>
      </c>
      <c r="F32" s="39">
        <f t="shared" si="0"/>
        <v>0</v>
      </c>
      <c r="G32" s="39">
        <f t="shared" si="0"/>
        <v>0</v>
      </c>
      <c r="H32" s="39">
        <f t="shared" si="0"/>
        <v>0</v>
      </c>
      <c r="I32" s="39">
        <f t="shared" si="0"/>
        <v>0</v>
      </c>
      <c r="J32" s="39">
        <f t="shared" si="0"/>
        <v>0</v>
      </c>
      <c r="K32" s="39">
        <f t="shared" si="0"/>
        <v>0</v>
      </c>
      <c r="L32" s="39">
        <f t="shared" si="0"/>
        <v>0</v>
      </c>
      <c r="M32" s="39">
        <f t="shared" si="0"/>
        <v>0</v>
      </c>
    </row>
  </sheetData>
  <sheetProtection sheet="1"/>
  <mergeCells count="7">
    <mergeCell ref="K5:K6"/>
    <mergeCell ref="L5:L6"/>
    <mergeCell ref="M5:M6"/>
    <mergeCell ref="C4:M4"/>
    <mergeCell ref="B4:B6"/>
    <mergeCell ref="C5:F5"/>
    <mergeCell ref="G5:J5"/>
  </mergeCells>
  <printOptions/>
  <pageMargins left="0.7" right="0.7" top="0.75" bottom="0.75" header="0.3" footer="0.3"/>
  <pageSetup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8EB4E3"/>
  </sheetPr>
  <dimension ref="B2:N34"/>
  <sheetViews>
    <sheetView showGridLines="0" showRowColHeaders="0" zoomScale="80" zoomScaleNormal="80" zoomScalePageLayoutView="0" workbookViewId="0" topLeftCell="A1">
      <selection activeCell="F71" sqref="F71"/>
    </sheetView>
  </sheetViews>
  <sheetFormatPr defaultColWidth="9.140625" defaultRowHeight="15"/>
  <cols>
    <col min="1" max="1" width="2.57421875" style="0" customWidth="1"/>
    <col min="2" max="2" width="24.00390625" style="0" customWidth="1"/>
    <col min="3" max="13" width="12.140625" style="0" customWidth="1"/>
    <col min="14" max="14" width="2.8515625" style="0" customWidth="1"/>
  </cols>
  <sheetData>
    <row r="2" ht="36.75" customHeight="1">
      <c r="B2" s="17" t="s">
        <v>70</v>
      </c>
    </row>
    <row r="4" spans="2:13" ht="14.25">
      <c r="B4" s="64" t="s">
        <v>71</v>
      </c>
      <c r="C4" s="65"/>
      <c r="D4" s="65"/>
      <c r="E4" s="65"/>
      <c r="F4" s="65"/>
      <c r="G4" s="65"/>
      <c r="H4" s="65"/>
      <c r="I4" s="65"/>
      <c r="J4" s="65"/>
      <c r="K4" s="65"/>
      <c r="L4" s="65"/>
      <c r="M4" s="65"/>
    </row>
    <row r="6" spans="2:14" ht="14.25" customHeight="1">
      <c r="B6" s="58" t="s">
        <v>0</v>
      </c>
      <c r="C6" s="58" t="s">
        <v>108</v>
      </c>
      <c r="D6" s="58"/>
      <c r="E6" s="58"/>
      <c r="F6" s="58"/>
      <c r="G6" s="58"/>
      <c r="H6" s="58"/>
      <c r="I6" s="58"/>
      <c r="J6" s="58"/>
      <c r="K6" s="58"/>
      <c r="L6" s="58"/>
      <c r="M6" s="58"/>
      <c r="N6" s="2"/>
    </row>
    <row r="7" spans="2:13" ht="14.25" customHeight="1">
      <c r="B7" s="58"/>
      <c r="C7" s="59" t="s">
        <v>40</v>
      </c>
      <c r="D7" s="60"/>
      <c r="E7" s="60"/>
      <c r="F7" s="61"/>
      <c r="G7" s="59" t="s">
        <v>41</v>
      </c>
      <c r="H7" s="60"/>
      <c r="I7" s="60"/>
      <c r="J7" s="61"/>
      <c r="K7" s="62" t="s">
        <v>42</v>
      </c>
      <c r="L7" s="62" t="s">
        <v>43</v>
      </c>
      <c r="M7" s="62" t="s">
        <v>44</v>
      </c>
    </row>
    <row r="8" spans="2:13" ht="18" customHeight="1">
      <c r="B8" s="58"/>
      <c r="C8" s="16" t="s">
        <v>45</v>
      </c>
      <c r="D8" s="16" t="s">
        <v>46</v>
      </c>
      <c r="E8" s="16" t="s">
        <v>47</v>
      </c>
      <c r="F8" s="16" t="s">
        <v>48</v>
      </c>
      <c r="G8" s="16" t="s">
        <v>45</v>
      </c>
      <c r="H8" s="16" t="s">
        <v>46</v>
      </c>
      <c r="I8" s="16" t="s">
        <v>47</v>
      </c>
      <c r="J8" s="16" t="s">
        <v>48</v>
      </c>
      <c r="K8" s="63"/>
      <c r="L8" s="63"/>
      <c r="M8" s="63"/>
    </row>
    <row r="9" spans="2:13" ht="14.25">
      <c r="B9" s="31"/>
      <c r="C9" s="40"/>
      <c r="D9" s="40"/>
      <c r="E9" s="40"/>
      <c r="F9" s="40"/>
      <c r="G9" s="40"/>
      <c r="H9" s="40"/>
      <c r="I9" s="40"/>
      <c r="J9" s="40"/>
      <c r="K9" s="40"/>
      <c r="L9" s="40"/>
      <c r="M9" s="40"/>
    </row>
    <row r="10" spans="2:13" ht="14.25">
      <c r="B10" s="31"/>
      <c r="C10" s="40"/>
      <c r="D10" s="40"/>
      <c r="E10" s="40"/>
      <c r="F10" s="40"/>
      <c r="G10" s="40"/>
      <c r="H10" s="40"/>
      <c r="I10" s="40"/>
      <c r="J10" s="40"/>
      <c r="K10" s="40"/>
      <c r="L10" s="40"/>
      <c r="M10" s="40"/>
    </row>
    <row r="11" spans="2:13" ht="14.25">
      <c r="B11" s="31"/>
      <c r="C11" s="40"/>
      <c r="D11" s="40"/>
      <c r="E11" s="40"/>
      <c r="F11" s="40"/>
      <c r="G11" s="40"/>
      <c r="H11" s="40"/>
      <c r="I11" s="40"/>
      <c r="J11" s="40"/>
      <c r="K11" s="40"/>
      <c r="L11" s="40"/>
      <c r="M11" s="40"/>
    </row>
    <row r="12" spans="2:13" ht="14.25">
      <c r="B12" s="31"/>
      <c r="C12" s="40"/>
      <c r="D12" s="40"/>
      <c r="E12" s="40"/>
      <c r="F12" s="40"/>
      <c r="G12" s="40"/>
      <c r="H12" s="40"/>
      <c r="I12" s="40"/>
      <c r="J12" s="40"/>
      <c r="K12" s="40"/>
      <c r="L12" s="40"/>
      <c r="M12" s="40"/>
    </row>
    <row r="13" spans="2:13" ht="14.25">
      <c r="B13" s="31"/>
      <c r="C13" s="40"/>
      <c r="D13" s="40"/>
      <c r="E13" s="40"/>
      <c r="F13" s="40"/>
      <c r="G13" s="40"/>
      <c r="H13" s="40"/>
      <c r="I13" s="40"/>
      <c r="J13" s="40"/>
      <c r="K13" s="40"/>
      <c r="L13" s="40"/>
      <c r="M13" s="40"/>
    </row>
    <row r="14" spans="2:13" ht="14.25">
      <c r="B14" s="31"/>
      <c r="C14" s="40"/>
      <c r="D14" s="40"/>
      <c r="E14" s="40"/>
      <c r="F14" s="40"/>
      <c r="G14" s="40"/>
      <c r="H14" s="40"/>
      <c r="I14" s="40"/>
      <c r="J14" s="40"/>
      <c r="K14" s="40"/>
      <c r="L14" s="40"/>
      <c r="M14" s="40"/>
    </row>
    <row r="15" spans="2:13" ht="14.25">
      <c r="B15" s="31"/>
      <c r="C15" s="40"/>
      <c r="D15" s="40"/>
      <c r="E15" s="40"/>
      <c r="F15" s="40"/>
      <c r="G15" s="40"/>
      <c r="H15" s="40"/>
      <c r="I15" s="40"/>
      <c r="J15" s="40"/>
      <c r="K15" s="40"/>
      <c r="L15" s="40"/>
      <c r="M15" s="40"/>
    </row>
    <row r="16" spans="2:13" ht="14.25">
      <c r="B16" s="31"/>
      <c r="C16" s="40"/>
      <c r="D16" s="40"/>
      <c r="E16" s="40"/>
      <c r="F16" s="40"/>
      <c r="G16" s="40"/>
      <c r="H16" s="40"/>
      <c r="I16" s="40"/>
      <c r="J16" s="40"/>
      <c r="K16" s="40"/>
      <c r="L16" s="40"/>
      <c r="M16" s="40"/>
    </row>
    <row r="17" spans="2:13" ht="14.25">
      <c r="B17" s="31"/>
      <c r="C17" s="40"/>
      <c r="D17" s="40"/>
      <c r="E17" s="40"/>
      <c r="F17" s="40"/>
      <c r="G17" s="40"/>
      <c r="H17" s="40"/>
      <c r="I17" s="40"/>
      <c r="J17" s="40"/>
      <c r="K17" s="40"/>
      <c r="L17" s="40"/>
      <c r="M17" s="40"/>
    </row>
    <row r="18" spans="2:13" ht="14.25">
      <c r="B18" s="31"/>
      <c r="C18" s="40"/>
      <c r="D18" s="40"/>
      <c r="E18" s="40"/>
      <c r="F18" s="40"/>
      <c r="G18" s="40"/>
      <c r="H18" s="40"/>
      <c r="I18" s="40"/>
      <c r="J18" s="40"/>
      <c r="K18" s="40"/>
      <c r="L18" s="40"/>
      <c r="M18" s="40"/>
    </row>
    <row r="19" spans="2:13" ht="14.25">
      <c r="B19" s="31"/>
      <c r="C19" s="40"/>
      <c r="D19" s="40"/>
      <c r="E19" s="40"/>
      <c r="F19" s="40"/>
      <c r="G19" s="40"/>
      <c r="H19" s="40"/>
      <c r="I19" s="40"/>
      <c r="J19" s="40"/>
      <c r="K19" s="40"/>
      <c r="L19" s="40"/>
      <c r="M19" s="40"/>
    </row>
    <row r="20" spans="2:13" ht="14.25">
      <c r="B20" s="31"/>
      <c r="C20" s="40"/>
      <c r="D20" s="40"/>
      <c r="E20" s="40"/>
      <c r="F20" s="40"/>
      <c r="G20" s="40"/>
      <c r="H20" s="40"/>
      <c r="I20" s="40"/>
      <c r="J20" s="40"/>
      <c r="K20" s="40"/>
      <c r="L20" s="40"/>
      <c r="M20" s="40"/>
    </row>
    <row r="21" spans="2:13" ht="14.25">
      <c r="B21" s="31"/>
      <c r="C21" s="40"/>
      <c r="D21" s="40"/>
      <c r="E21" s="40"/>
      <c r="F21" s="40"/>
      <c r="G21" s="40"/>
      <c r="H21" s="40"/>
      <c r="I21" s="40"/>
      <c r="J21" s="40"/>
      <c r="K21" s="40"/>
      <c r="L21" s="40"/>
      <c r="M21" s="40"/>
    </row>
    <row r="22" spans="2:13" ht="14.25">
      <c r="B22" s="31"/>
      <c r="C22" s="40"/>
      <c r="D22" s="40"/>
      <c r="E22" s="40"/>
      <c r="F22" s="40"/>
      <c r="G22" s="40"/>
      <c r="H22" s="40"/>
      <c r="I22" s="40"/>
      <c r="J22" s="40"/>
      <c r="K22" s="40"/>
      <c r="L22" s="40"/>
      <c r="M22" s="40"/>
    </row>
    <row r="23" spans="2:13" ht="14.25">
      <c r="B23" s="31"/>
      <c r="C23" s="40"/>
      <c r="D23" s="40"/>
      <c r="E23" s="40"/>
      <c r="F23" s="40"/>
      <c r="G23" s="40"/>
      <c r="H23" s="40"/>
      <c r="I23" s="40"/>
      <c r="J23" s="40"/>
      <c r="K23" s="40"/>
      <c r="L23" s="40"/>
      <c r="M23" s="40"/>
    </row>
    <row r="24" spans="2:13" ht="14.25">
      <c r="B24" s="31"/>
      <c r="C24" s="40"/>
      <c r="D24" s="40"/>
      <c r="E24" s="40"/>
      <c r="F24" s="40"/>
      <c r="G24" s="40"/>
      <c r="H24" s="40"/>
      <c r="I24" s="40"/>
      <c r="J24" s="40"/>
      <c r="K24" s="40"/>
      <c r="L24" s="40"/>
      <c r="M24" s="40"/>
    </row>
    <row r="25" spans="2:13" ht="14.25">
      <c r="B25" s="31"/>
      <c r="C25" s="40"/>
      <c r="D25" s="40"/>
      <c r="E25" s="40"/>
      <c r="F25" s="40"/>
      <c r="G25" s="40"/>
      <c r="H25" s="40"/>
      <c r="I25" s="40"/>
      <c r="J25" s="40"/>
      <c r="K25" s="40"/>
      <c r="L25" s="40"/>
      <c r="M25" s="40"/>
    </row>
    <row r="26" spans="2:13" ht="14.25">
      <c r="B26" s="31"/>
      <c r="C26" s="40"/>
      <c r="D26" s="40"/>
      <c r="E26" s="40"/>
      <c r="F26" s="40"/>
      <c r="G26" s="40"/>
      <c r="H26" s="40"/>
      <c r="I26" s="40"/>
      <c r="J26" s="40"/>
      <c r="K26" s="40"/>
      <c r="L26" s="40"/>
      <c r="M26" s="40"/>
    </row>
    <row r="27" spans="2:13" ht="14.25">
      <c r="B27" s="31"/>
      <c r="C27" s="40"/>
      <c r="D27" s="40"/>
      <c r="E27" s="40"/>
      <c r="F27" s="40"/>
      <c r="G27" s="40"/>
      <c r="H27" s="40"/>
      <c r="I27" s="40"/>
      <c r="J27" s="40"/>
      <c r="K27" s="40"/>
      <c r="L27" s="40"/>
      <c r="M27" s="40"/>
    </row>
    <row r="28" spans="2:13" ht="14.25">
      <c r="B28" s="31"/>
      <c r="C28" s="40"/>
      <c r="D28" s="40"/>
      <c r="E28" s="40"/>
      <c r="F28" s="40"/>
      <c r="G28" s="40"/>
      <c r="H28" s="40"/>
      <c r="I28" s="40"/>
      <c r="J28" s="40"/>
      <c r="K28" s="40"/>
      <c r="L28" s="40"/>
      <c r="M28" s="40"/>
    </row>
    <row r="29" spans="2:13" ht="14.25">
      <c r="B29" s="31"/>
      <c r="C29" s="40"/>
      <c r="D29" s="40"/>
      <c r="E29" s="40"/>
      <c r="F29" s="40"/>
      <c r="G29" s="40"/>
      <c r="H29" s="40"/>
      <c r="I29" s="40"/>
      <c r="J29" s="40"/>
      <c r="K29" s="40"/>
      <c r="L29" s="40"/>
      <c r="M29" s="40"/>
    </row>
    <row r="30" spans="2:13" ht="14.25">
      <c r="B30" s="31"/>
      <c r="C30" s="40"/>
      <c r="D30" s="40"/>
      <c r="E30" s="40"/>
      <c r="F30" s="40"/>
      <c r="G30" s="40"/>
      <c r="H30" s="40"/>
      <c r="I30" s="40"/>
      <c r="J30" s="40"/>
      <c r="K30" s="40"/>
      <c r="L30" s="40"/>
      <c r="M30" s="40"/>
    </row>
    <row r="31" spans="2:13" ht="14.25">
      <c r="B31" s="31"/>
      <c r="C31" s="40"/>
      <c r="D31" s="40"/>
      <c r="E31" s="40"/>
      <c r="F31" s="40"/>
      <c r="G31" s="40"/>
      <c r="H31" s="40"/>
      <c r="I31" s="40"/>
      <c r="J31" s="40"/>
      <c r="K31" s="40"/>
      <c r="L31" s="40"/>
      <c r="M31" s="40"/>
    </row>
    <row r="32" spans="2:13" ht="14.25">
      <c r="B32" s="31"/>
      <c r="C32" s="40"/>
      <c r="D32" s="40"/>
      <c r="E32" s="40"/>
      <c r="F32" s="40"/>
      <c r="G32" s="40"/>
      <c r="H32" s="40"/>
      <c r="I32" s="40"/>
      <c r="J32" s="40"/>
      <c r="K32" s="40"/>
      <c r="L32" s="40"/>
      <c r="M32" s="40"/>
    </row>
    <row r="33" spans="2:13" ht="14.25">
      <c r="B33" s="31"/>
      <c r="C33" s="40"/>
      <c r="D33" s="40"/>
      <c r="E33" s="40"/>
      <c r="F33" s="40"/>
      <c r="G33" s="40"/>
      <c r="H33" s="40"/>
      <c r="I33" s="40"/>
      <c r="J33" s="40"/>
      <c r="K33" s="40"/>
      <c r="L33" s="40"/>
      <c r="M33" s="40"/>
    </row>
    <row r="34" spans="3:13" ht="14.25">
      <c r="C34" s="39">
        <f>SUM(C9:C33)</f>
        <v>0</v>
      </c>
      <c r="D34" s="39">
        <f aca="true" t="shared" si="0" ref="D34:M34">SUM(D9:D33)</f>
        <v>0</v>
      </c>
      <c r="E34" s="39">
        <f t="shared" si="0"/>
        <v>0</v>
      </c>
      <c r="F34" s="39">
        <f t="shared" si="0"/>
        <v>0</v>
      </c>
      <c r="G34" s="39">
        <f t="shared" si="0"/>
        <v>0</v>
      </c>
      <c r="H34" s="39">
        <f t="shared" si="0"/>
        <v>0</v>
      </c>
      <c r="I34" s="39">
        <f t="shared" si="0"/>
        <v>0</v>
      </c>
      <c r="J34" s="39">
        <f t="shared" si="0"/>
        <v>0</v>
      </c>
      <c r="K34" s="39">
        <f t="shared" si="0"/>
        <v>0</v>
      </c>
      <c r="L34" s="39">
        <f t="shared" si="0"/>
        <v>0</v>
      </c>
      <c r="M34" s="39">
        <f t="shared" si="0"/>
        <v>0</v>
      </c>
    </row>
  </sheetData>
  <sheetProtection sheet="1"/>
  <mergeCells count="8">
    <mergeCell ref="B4:M4"/>
    <mergeCell ref="L7:L8"/>
    <mergeCell ref="M7:M8"/>
    <mergeCell ref="B6:B8"/>
    <mergeCell ref="C6:M6"/>
    <mergeCell ref="C7:F7"/>
    <mergeCell ref="G7:J7"/>
    <mergeCell ref="K7:K8"/>
  </mergeCell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8EB4E3"/>
  </sheetPr>
  <dimension ref="B2:N12"/>
  <sheetViews>
    <sheetView showGridLines="0" showRowColHeaders="0" zoomScale="80" zoomScaleNormal="80" zoomScalePageLayoutView="0" workbookViewId="0" topLeftCell="A1">
      <selection activeCell="E65" sqref="E65"/>
    </sheetView>
  </sheetViews>
  <sheetFormatPr defaultColWidth="9.140625" defaultRowHeight="15"/>
  <cols>
    <col min="1" max="1" width="2.7109375" style="0" customWidth="1"/>
    <col min="2" max="2" width="24.00390625" style="0" customWidth="1"/>
    <col min="3" max="13" width="12.00390625" style="0" customWidth="1"/>
    <col min="14" max="14" width="2.8515625" style="0" customWidth="1"/>
  </cols>
  <sheetData>
    <row r="2" ht="36.75" customHeight="1">
      <c r="B2" s="17" t="s">
        <v>72</v>
      </c>
    </row>
    <row r="4" spans="2:13" ht="14.25">
      <c r="B4" s="64" t="s">
        <v>73</v>
      </c>
      <c r="C4" s="65"/>
      <c r="D4" s="65"/>
      <c r="E4" s="65"/>
      <c r="F4" s="65"/>
      <c r="G4" s="65"/>
      <c r="H4" s="65"/>
      <c r="I4" s="65"/>
      <c r="J4" s="65"/>
      <c r="K4" s="65"/>
      <c r="L4" s="65"/>
      <c r="M4" s="65"/>
    </row>
    <row r="6" spans="2:14" ht="14.25" customHeight="1">
      <c r="B6" s="58" t="s">
        <v>0</v>
      </c>
      <c r="C6" s="58" t="s">
        <v>109</v>
      </c>
      <c r="D6" s="58"/>
      <c r="E6" s="58"/>
      <c r="F6" s="58"/>
      <c r="G6" s="58"/>
      <c r="H6" s="58"/>
      <c r="I6" s="58"/>
      <c r="J6" s="58"/>
      <c r="K6" s="58"/>
      <c r="L6" s="58"/>
      <c r="M6" s="58"/>
      <c r="N6" s="2"/>
    </row>
    <row r="7" spans="2:13" ht="14.25" customHeight="1">
      <c r="B7" s="58"/>
      <c r="C7" s="59" t="s">
        <v>40</v>
      </c>
      <c r="D7" s="60"/>
      <c r="E7" s="60"/>
      <c r="F7" s="61"/>
      <c r="G7" s="59" t="s">
        <v>41</v>
      </c>
      <c r="H7" s="60"/>
      <c r="I7" s="60"/>
      <c r="J7" s="61"/>
      <c r="K7" s="62" t="s">
        <v>42</v>
      </c>
      <c r="L7" s="62" t="s">
        <v>43</v>
      </c>
      <c r="M7" s="62" t="s">
        <v>44</v>
      </c>
    </row>
    <row r="8" spans="2:13" ht="18" customHeight="1">
      <c r="B8" s="58"/>
      <c r="C8" s="16" t="s">
        <v>45</v>
      </c>
      <c r="D8" s="16" t="s">
        <v>46</v>
      </c>
      <c r="E8" s="16" t="s">
        <v>47</v>
      </c>
      <c r="F8" s="16" t="s">
        <v>48</v>
      </c>
      <c r="G8" s="16" t="s">
        <v>45</v>
      </c>
      <c r="H8" s="16" t="s">
        <v>46</v>
      </c>
      <c r="I8" s="16" t="s">
        <v>47</v>
      </c>
      <c r="J8" s="16" t="s">
        <v>48</v>
      </c>
      <c r="K8" s="63"/>
      <c r="L8" s="63"/>
      <c r="M8" s="63"/>
    </row>
    <row r="9" spans="2:13" ht="14.25">
      <c r="B9" s="32" t="s">
        <v>1</v>
      </c>
      <c r="C9" s="40"/>
      <c r="D9" s="40"/>
      <c r="E9" s="40"/>
      <c r="F9" s="40"/>
      <c r="G9" s="40"/>
      <c r="H9" s="40"/>
      <c r="I9" s="40"/>
      <c r="J9" s="40"/>
      <c r="K9" s="40"/>
      <c r="L9" s="40"/>
      <c r="M9" s="40"/>
    </row>
    <row r="10" spans="2:13" ht="14.25">
      <c r="B10" s="32" t="s">
        <v>74</v>
      </c>
      <c r="C10" s="40"/>
      <c r="D10" s="40"/>
      <c r="E10" s="40"/>
      <c r="F10" s="40"/>
      <c r="G10" s="40"/>
      <c r="H10" s="40"/>
      <c r="I10" s="40"/>
      <c r="J10" s="40"/>
      <c r="K10" s="40"/>
      <c r="L10" s="40"/>
      <c r="M10" s="40"/>
    </row>
    <row r="11" spans="2:13" ht="14.25">
      <c r="B11" s="32" t="s">
        <v>75</v>
      </c>
      <c r="C11" s="40"/>
      <c r="D11" s="40"/>
      <c r="E11" s="40"/>
      <c r="F11" s="40"/>
      <c r="G11" s="40"/>
      <c r="H11" s="40"/>
      <c r="I11" s="40"/>
      <c r="J11" s="40"/>
      <c r="K11" s="40"/>
      <c r="L11" s="40"/>
      <c r="M11" s="40"/>
    </row>
    <row r="12" spans="3:13" ht="14.25">
      <c r="C12" s="39">
        <f>C9+C10+C11</f>
        <v>0</v>
      </c>
      <c r="D12" s="39">
        <f aca="true" t="shared" si="0" ref="D12:L12">D9+D10+D11</f>
        <v>0</v>
      </c>
      <c r="E12" s="39">
        <f t="shared" si="0"/>
        <v>0</v>
      </c>
      <c r="F12" s="39">
        <f t="shared" si="0"/>
        <v>0</v>
      </c>
      <c r="G12" s="39">
        <f t="shared" si="0"/>
        <v>0</v>
      </c>
      <c r="H12" s="39">
        <f t="shared" si="0"/>
        <v>0</v>
      </c>
      <c r="I12" s="39">
        <f t="shared" si="0"/>
        <v>0</v>
      </c>
      <c r="J12" s="39">
        <f t="shared" si="0"/>
        <v>0</v>
      </c>
      <c r="K12" s="39">
        <f t="shared" si="0"/>
        <v>0</v>
      </c>
      <c r="L12" s="39">
        <f t="shared" si="0"/>
        <v>0</v>
      </c>
      <c r="M12" s="39">
        <f>M9+M10+M11</f>
        <v>0</v>
      </c>
    </row>
  </sheetData>
  <sheetProtection sheet="1"/>
  <mergeCells count="8">
    <mergeCell ref="B4:M4"/>
    <mergeCell ref="B6:B8"/>
    <mergeCell ref="C6:M6"/>
    <mergeCell ref="C7:F7"/>
    <mergeCell ref="G7:J7"/>
    <mergeCell ref="K7:K8"/>
    <mergeCell ref="L7:L8"/>
    <mergeCell ref="M7:M8"/>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Maison</dc:creator>
  <cp:keywords/>
  <dc:description/>
  <cp:lastModifiedBy>Maison</cp:lastModifiedBy>
  <dcterms:created xsi:type="dcterms:W3CDTF">2015-04-08T20:02:08Z</dcterms:created>
  <dcterms:modified xsi:type="dcterms:W3CDTF">2023-01-21T14:06:49Z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